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270" windowWidth="15480" windowHeight="8985" tabRatio="812" activeTab="2"/>
  </bookViews>
  <sheets>
    <sheet name="Hinweise zur Ausfüllung Antrag" sheetId="1" r:id="rId1"/>
    <sheet name="Einzelantrag" sheetId="2" r:id="rId2"/>
    <sheet name="Personalrichtsätze" sheetId="3" r:id="rId3"/>
    <sheet name="VwV - Stufen" sheetId="4" r:id="rId4"/>
    <sheet name="Musterbefüllung" sheetId="5" r:id="rId5"/>
  </sheets>
  <externalReferences>
    <externalReference r:id="rId8"/>
  </externalReferences>
  <definedNames>
    <definedName name="_xlnm.Print_Area" localSheetId="1">'Einzelantrag'!$A$1:$P$55</definedName>
    <definedName name="Fachbereiche">#REF!</definedName>
  </definedNames>
  <calcPr fullCalcOnLoad="1"/>
</workbook>
</file>

<file path=xl/sharedStrings.xml><?xml version="1.0" encoding="utf-8"?>
<sst xmlns="http://schemas.openxmlformats.org/spreadsheetml/2006/main" count="281" uniqueCount="227">
  <si>
    <t>Maßnahme</t>
  </si>
  <si>
    <t>VZÄ-Anteil</t>
  </si>
  <si>
    <t>Personal</t>
  </si>
  <si>
    <t>a) wiss. Hilfskraft mit abgeschlossener wissenschaftlicher Hochschulausbildung oder mit einem Master Abschluss der akkreditiert ist</t>
  </si>
  <si>
    <t>b) wiss. Hilfskraft mit Fachhochschulabschluss, Bachelor-Abschluss oder Master-Abschluss der nicht akkreditiert ist</t>
  </si>
  <si>
    <t>c) studentische Hilfskraft ohne abgeschlossene Hochschulausbildung im Sinn der Buchstaben a) und b)</t>
  </si>
  <si>
    <t>Mittel</t>
  </si>
  <si>
    <t>Nein</t>
  </si>
  <si>
    <t>Ja</t>
  </si>
  <si>
    <t>E15Ü</t>
  </si>
  <si>
    <t>E15</t>
  </si>
  <si>
    <t>E14</t>
  </si>
  <si>
    <t>E13</t>
  </si>
  <si>
    <t>E12</t>
  </si>
  <si>
    <t>E11</t>
  </si>
  <si>
    <t>E10</t>
  </si>
  <si>
    <t>E9</t>
  </si>
  <si>
    <t>E8</t>
  </si>
  <si>
    <t>E7</t>
  </si>
  <si>
    <t>E6</t>
  </si>
  <si>
    <t>E5</t>
  </si>
  <si>
    <t>E4</t>
  </si>
  <si>
    <t>E3</t>
  </si>
  <si>
    <t>E2Ü</t>
  </si>
  <si>
    <t>E2</t>
  </si>
  <si>
    <t>E1</t>
  </si>
  <si>
    <t>PKW-Fahrer</t>
  </si>
  <si>
    <t>E6-E9</t>
  </si>
  <si>
    <t>Fremdsprachenassistent/in (-sekretär/in)</t>
  </si>
  <si>
    <t>E2-E5</t>
  </si>
  <si>
    <t>Bürokommunikation</t>
  </si>
  <si>
    <t>Kategorie</t>
  </si>
  <si>
    <t>Investitionen</t>
  </si>
  <si>
    <t>Haushaltsansätze Stellen lt. Vorgaben des Ministeriums für Finanzen und Wirtschaft</t>
  </si>
  <si>
    <t>a) Hiwi abg.HB</t>
  </si>
  <si>
    <t>b) Hiwi FH,BCAb</t>
  </si>
  <si>
    <t>c) stud.Hi</t>
  </si>
  <si>
    <t>Stufe (1,2,3)
lt. VwV</t>
  </si>
  <si>
    <t>Summe
Personal (E*)</t>
  </si>
  <si>
    <t>Kategorie
Hiwi</t>
  </si>
  <si>
    <t>Hiwi-Std. 
pro Monat</t>
  </si>
  <si>
    <t>Summe
Hiwi</t>
  </si>
  <si>
    <t>Arten von Hilfskräften (Hiwi)</t>
  </si>
  <si>
    <t>Wertig-keit</t>
  </si>
  <si>
    <t>Antragssumme:</t>
  </si>
  <si>
    <t>Unterstützung Studiengangkoordinator</t>
  </si>
  <si>
    <t>Sachmittel</t>
  </si>
  <si>
    <t>Lehraufträge</t>
  </si>
  <si>
    <t>Unterstützung Lehrvorbereitung und -durchführung</t>
  </si>
  <si>
    <t>Unterstützung Seminarvorbereitung</t>
  </si>
  <si>
    <t>Bibliotheksaufsicht</t>
  </si>
  <si>
    <t>Beamer Lehrbereich</t>
  </si>
  <si>
    <t>Auszug aus der VwV QSM – studentisches Vorschlagsrecht</t>
  </si>
  <si>
    <t>3.2 Die Finanzierung kann erfolgen für:</t>
  </si>
  <si>
    <r>
      <t xml:space="preserve">3.2.1 </t>
    </r>
    <r>
      <rPr>
        <i/>
        <sz val="12"/>
        <rFont val="Arial"/>
        <family val="2"/>
      </rPr>
      <t>Maßnahmen zur unmittelbaren Verbesserung von Studium und Lehre</t>
    </r>
  </si>
  <si>
    <t>(Stufe 1)</t>
  </si>
  <si>
    <r>
      <t xml:space="preserve">3.2.1.1 </t>
    </r>
    <r>
      <rPr>
        <i/>
        <sz val="12"/>
        <rFont val="Arial"/>
        <family val="2"/>
      </rPr>
      <t>Finanzierung zusätzlicher, auch fachübergreifender Lehr- und Seminarangebote</t>
    </r>
  </si>
  <si>
    <t>Die studentischen Qualitätssicherungsmittel dienen zuvorderst der Verbesserung</t>
  </si>
  <si>
    <t>des curricularen Lehrangebots der Hochschule. Durch die Finanzierung</t>
  </si>
  <si>
    <t>von Lehrbeauftragten, Tutorinnen und Tutoren oder anderem wissenschaftlichem</t>
  </si>
  <si>
    <t>Personal können zusätzliche, auch fachübergreifende Lehr-</t>
  </si>
  <si>
    <t>und Seminarangebote bereit gestellt werden.</t>
  </si>
  <si>
    <t>Auch die Förderung von projektbezogenen Maßnahmen ist zulässig, wenn</t>
  </si>
  <si>
    <t>es sich um Projekte mit lehr- und lernbezogenem Inhalt handelt. Im Falle</t>
  </si>
  <si>
    <t>eines Projekts sind der Projektanfang und das Projektende eindeutig zu definieren.</t>
  </si>
  <si>
    <t>Das Projektziel muss die Sicherung der Qualität von Studium und</t>
  </si>
  <si>
    <t>Lehre sein. Nicht darunter fallen Personalstellen mit Bezug zu Forschungsprojekten.</t>
  </si>
  <si>
    <t>Die Betreuung und Durchführung des Projekts muss durch die</t>
  </si>
  <si>
    <t>Hochschule erfolgen.</t>
  </si>
  <si>
    <t>In Einzelfällen kann ein zusätzliches Angebot für Studierende über das reine</t>
  </si>
  <si>
    <t>Lehrangebot hinaus und zur Ergänzung der curricularen Lehre gefördert</t>
  </si>
  <si>
    <t>werden (zum Beispiel Übungsseminare, Lerncamps, Präsentations- und</t>
  </si>
  <si>
    <t>Vortragstraining, Klausurenkurse, Seminare zum wissenschaftlichen</t>
  </si>
  <si>
    <t>Schreiben). Bestehende Angebote der Hochschule sind zu berücksichtigen,</t>
  </si>
  <si>
    <t>um Doppelstrukturen zu vermeiden.</t>
  </si>
  <si>
    <r>
      <t xml:space="preserve">3.2.1.2 </t>
    </r>
    <r>
      <rPr>
        <i/>
        <sz val="12"/>
        <rFont val="Arial"/>
        <family val="2"/>
      </rPr>
      <t>Fachspezifische Studienprojekte</t>
    </r>
  </si>
  <si>
    <t>Fachspezifische Studienprojekte können finanziert werden, wenn sie einen</t>
  </si>
  <si>
    <t>Bezug zum Curriculum vorweisen. Sie müssen in der Verantwortung und</t>
  </si>
  <si>
    <t>unter Betreuung einer für die Lehre verantwortlichen Person der Hochschule</t>
  </si>
  <si>
    <t>durchgeführt werden.</t>
  </si>
  <si>
    <t>Kriterien für Studienprojekte können unter anderem sein: Es handelt sich</t>
  </si>
  <si>
    <t>um praxisbezogene und zugleich wissenschaftlich fundierte Lehrformate,</t>
  </si>
  <si>
    <t>die klassische Lehrveranstaltungen in integrierter Form umfassen und eine</t>
  </si>
  <si>
    <t>interdisziplinäre Ausrichtung aufweisen können. Sie können in Kleingruppen</t>
  </si>
  <si>
    <t>organisiert sein, vermitteln fachbezogene und fachübergreifende Fähigkeiten,</t>
  </si>
  <si>
    <t>bereiten auf berufstypische Arbeitsweisen vor und befähigen zur verantwortlichen</t>
  </si>
  <si>
    <t>Mitarbeit in einem Team. Ein nachrangiger forschungsbezogener</t>
  </si>
  <si>
    <t>Anteil eines solchen Projekts ist unschädlich.</t>
  </si>
  <si>
    <r>
      <t xml:space="preserve">3.2.1.3 </t>
    </r>
    <r>
      <rPr>
        <i/>
        <sz val="12"/>
        <rFont val="Arial"/>
        <family val="2"/>
      </rPr>
      <t>Hochschuldidaktische Fort- und Weiterbildungsmaßnahmen</t>
    </r>
  </si>
  <si>
    <t>Die Finanzierung von Fort- und Weiterbildungsmaßnahmen soll dazu dienen,</t>
  </si>
  <si>
    <t>die in der Lehre tätigen Mitarbeiterinnen und Mitarbeiter der Hochschu-</t>
  </si>
  <si>
    <t>le, Lehrbeauftragte sowie Tutorinnen und Tutoren hochschuldidaktisch fortund</t>
  </si>
  <si>
    <t>weiterzubilden, sofern dies nicht von der Hochschule übernommen</t>
  </si>
  <si>
    <t>werden kann. Ziel ist, dem berechtigten Anspruch der Studierenden auf eine</t>
  </si>
  <si>
    <t>professionelle Lehre auf höchstem Niveau gerecht zu werden. Vorhandene</t>
  </si>
  <si>
    <t>hochschuldidaktische Maßnahmen der Hochschulen sind zu berücksichtigen,</t>
  </si>
  <si>
    <t>um den Aufbau von Doppelstrukturen zu vermeiden.</t>
  </si>
  <si>
    <r>
      <t xml:space="preserve">3.2.2 </t>
    </r>
    <r>
      <rPr>
        <i/>
        <sz val="12"/>
        <rFont val="Arial"/>
        <family val="2"/>
      </rPr>
      <t xml:space="preserve">Lehr- und lernnahe Maßnahmen </t>
    </r>
    <r>
      <rPr>
        <b/>
        <i/>
        <sz val="12"/>
        <rFont val="Arial"/>
        <family val="2"/>
      </rPr>
      <t>(Stufe 2)</t>
    </r>
  </si>
  <si>
    <r>
      <t xml:space="preserve">3.2.2.1 </t>
    </r>
    <r>
      <rPr>
        <i/>
        <sz val="12"/>
        <rFont val="Arial"/>
        <family val="2"/>
      </rPr>
      <t>Verbesserung sowie Ausbau der Angebote von Serviceeinrichtungen der</t>
    </r>
  </si>
  <si>
    <t>Hochschule sowie der lehr- und lernbezogenen Infrastruktur</t>
  </si>
  <si>
    <t>Über das von der Hochschule sicherzustellende und zu finanzierende Angebot</t>
  </si>
  <si>
    <t>hinaus können durch Sach- und Personalmaßnahmen unter anderem</t>
  </si>
  <si>
    <t>finanziert werden:</t>
  </si>
  <si>
    <t>a) stark frequentierte Einrichtungen wie zum Beispiel Bibliotheken, PCPools,</t>
  </si>
  <si>
    <t>Rechenzentren, WLAN-Angebote,</t>
  </si>
  <si>
    <t>b) Ausstattung und Wartung von beispielsweise Labor- und Werkstatteinrichtungen,</t>
  </si>
  <si>
    <t>aber auch allgemeiner Inneneinrichtung, wobei Einigkeit darüber</t>
  </si>
  <si>
    <t>bestehen muss, dass die mit studentischen Qualitätssicherungsmitteln</t>
  </si>
  <si>
    <t>finanzierten Einrichtungen von der Hochschule verwaltet werden,</t>
  </si>
  <si>
    <t>c) Anpassungen an die neuesten technischen Anforderungen (auch innovativer</t>
  </si>
  <si>
    <t>Art), zum Beispiel e-Learning-Angebote, virtuelle Lernräume, Lern-</t>
  </si>
  <si>
    <t>Chatrooms, Software für Lehr- und Lernveranstaltungen, elektronische Informations-</t>
  </si>
  <si>
    <t>und Kommunikationsmöglichkeiten.</t>
  </si>
  <si>
    <r>
      <t xml:space="preserve">3.2.2.2 </t>
    </r>
    <r>
      <rPr>
        <i/>
        <sz val="12"/>
        <rFont val="Arial"/>
        <family val="2"/>
      </rPr>
      <t>Lehr- und Lernmaterialien</t>
    </r>
  </si>
  <si>
    <t>Hierunter fallen Maßnahmen, die den Studierenden direkt zugutekommen,</t>
  </si>
  <si>
    <t>wie zum Beispiel der Ausbau des (digitalen) Literaturangebots (auch EBooks),</t>
  </si>
  <si>
    <t>Ergänzung von Literaturbeständen (Mehrfachexemplare), Zurverfü-</t>
  </si>
  <si>
    <t>gungstellung von Skripten, Lehr- und Lernsoftware (auch lizenzpflichtiger),</t>
  </si>
  <si>
    <t>Video2brain-Tools, E-Assessment-Apps, E-Learning-Module, Gerätschaften</t>
  </si>
  <si>
    <t>(auch technisch) sowie sonstige Materialien, die im Rahmen von Studium</t>
  </si>
  <si>
    <t>und Lehre erforderlich sind. Weiterhin fallen darunter indirekte Maßnahmen</t>
  </si>
  <si>
    <t>zur Sicherung der Qualität von Studium und Lehre, wie zum Beispiel technische</t>
  </si>
  <si>
    <t>Einrichtungen in Form von Beamern, Whiteboards.</t>
  </si>
  <si>
    <r>
      <t xml:space="preserve">3.2.2.3 </t>
    </r>
    <r>
      <rPr>
        <i/>
        <sz val="12"/>
        <rFont val="Arial"/>
        <family val="2"/>
      </rPr>
      <t>Durchführung von Exkursionen im Pflicht- und Wahlpflichtbereich sowie Exkursionen</t>
    </r>
  </si>
  <si>
    <t>zur Vertiefung des Lehrinhalts</t>
  </si>
  <si>
    <t>Finanziert werden können von Teilnehmern zu tragende Kosten, die aufgrund</t>
  </si>
  <si>
    <t>einer Durchführung von Exkursionen entstehen, zum Beispiel Fahrtbeziehungsweise</t>
  </si>
  <si>
    <t>Übernachtungskosten, Kosten für Führungen. Die Übernahme</t>
  </si>
  <si>
    <t>der Kosten muss allen Exkursionsteilnehmerinnen und -teilnehmern</t>
  </si>
  <si>
    <t>zugutekommen, eine Einzelförderung ist auszuschließen.</t>
  </si>
  <si>
    <r>
      <t xml:space="preserve">3.2.2.4 </t>
    </r>
    <r>
      <rPr>
        <i/>
        <sz val="12"/>
        <rFont val="Arial"/>
        <family val="2"/>
      </rPr>
      <t>Finanzierung von infrastrukturellen Begleit- und Anpassungsmaßnahmen</t>
    </r>
  </si>
  <si>
    <t>Im Einzelfall kann in geringfügigem Umfang eine Finanzierung von infrastrukturellen</t>
  </si>
  <si>
    <t>Begleit- und Anpassungsmaßnahmen erfolgen, wenn der Bezug</t>
  </si>
  <si>
    <t>zur Sicherung der Qualität von Studium und Lehre konkret nachgewiesen</t>
  </si>
  <si>
    <t>ist. Dabei kann es sich auch um Maßnahmen handeln, die bauliche</t>
  </si>
  <si>
    <t>Vorhaben oder bauliche Anlagen im Sinn der geltenden baugesetzlichen</t>
  </si>
  <si>
    <t>Regelungen sind. Unter diese Maßnahmen fallen beispielsweise Lärmschutzmaßnahmen,</t>
  </si>
  <si>
    <t>Vergrößerung beziehungsweise Verkleinerung bestehender</t>
  </si>
  <si>
    <t>Raumangebote, Lichtschutz. Die Einschränkung soll deutlich machen,</t>
  </si>
  <si>
    <t>dass bauliche Maßnahmen aus den originär dafür vorgesehenen Mitteln</t>
  </si>
  <si>
    <t>zu finanzieren und unter Einhaltung der geltenden Verfahrens- und</t>
  </si>
  <si>
    <t>Dienstvorschriften durchzuführen sind.</t>
  </si>
  <si>
    <r>
      <t xml:space="preserve">3.2.3 </t>
    </r>
    <r>
      <rPr>
        <i/>
        <sz val="12"/>
        <rFont val="Arial"/>
        <family val="2"/>
      </rPr>
      <t>Mittelbare Maßnahmen zur Verbesserung der Qualität von Studium und</t>
    </r>
  </si>
  <si>
    <r>
      <t xml:space="preserve">Lehre sowie der allgemeinen Studienbedingungen </t>
    </r>
    <r>
      <rPr>
        <b/>
        <i/>
        <sz val="12"/>
        <rFont val="Arial"/>
        <family val="2"/>
      </rPr>
      <t>(Stufe 3)</t>
    </r>
  </si>
  <si>
    <r>
      <t xml:space="preserve">3.2.3.1 </t>
    </r>
    <r>
      <rPr>
        <i/>
        <sz val="12"/>
        <rFont val="Arial"/>
        <family val="2"/>
      </rPr>
      <t>Verbesserung der Beratungsangebote</t>
    </r>
  </si>
  <si>
    <t>Eigenständige Beratungsangebote durch die Studierendenschaft auf Fachebene,</t>
  </si>
  <si>
    <t>bei der Dualen Hochschule Baden-Württemberg auch auf Ebene der</t>
  </si>
  <si>
    <t>Studienakademien, sind nicht ausgeschlossen. Hierzu zählen insbesondere</t>
  </si>
  <si>
    <t>Einführungswochen oder vergleichbare Aktivitäten zum Studienbeginn, aber</t>
  </si>
  <si>
    <t>auch Beratung von besonderen Studierendengruppen, zum Beispiel zu</t>
  </si>
  <si>
    <t>Fragen der Diversität, Inklusion, Integration und Chancengleichheit. Die Beratung</t>
  </si>
  <si>
    <t>von Studierenden ist grundsätzlich Aufgabe der Hochschulen und</t>
  </si>
  <si>
    <t>der Studierendenwerke. Eine Unterstützung dieser Angebote ist zum Beispiel</t>
  </si>
  <si>
    <t>durch die Finanzierung zusätzlicher personeller Ressourcen zulässig.</t>
  </si>
  <si>
    <r>
      <t xml:space="preserve">3.2.3.2 </t>
    </r>
    <r>
      <rPr>
        <i/>
        <sz val="12"/>
        <rFont val="Arial"/>
        <family val="2"/>
      </rPr>
      <t>Studium Generale, fachübergreifende Lehrangebote</t>
    </r>
  </si>
  <si>
    <t>Angebote eines Studium Generale sowie fach- und fakultätsübergreifende</t>
  </si>
  <si>
    <t>Lehrangebote können als extracurriculare Ergänzung des Angebots der</t>
  </si>
  <si>
    <t>Hochschule, jedoch nicht unabhängig davon, finanziert werden.</t>
  </si>
  <si>
    <r>
      <t xml:space="preserve">3.2.3.3 </t>
    </r>
    <r>
      <rPr>
        <i/>
        <sz val="12"/>
        <rFont val="Arial"/>
        <family val="2"/>
      </rPr>
      <t>Sonstige Maßnahmen, die mittelbar der Verbesserung der Qualität von</t>
    </r>
  </si>
  <si>
    <t>Studium und Lehre dienen und die Vielfalt der Studierendenschaft und Studienangebote</t>
  </si>
  <si>
    <t>widerspiegeln, hochschulübergreifende Projekte</t>
  </si>
  <si>
    <t>Voraussetzung ist, dass ein curricularer Bezug nachgewiesen werden kann</t>
  </si>
  <si>
    <t>und es der Sicherung der Qualität von Studium und Lehre dient. Hierunter</t>
  </si>
  <si>
    <t>kann auch die Finanzierung von Maßnahmen fallen, die notwendig sind, um</t>
  </si>
  <si>
    <t>speziellen Anliegen einer speziellen Fachkultur gerecht zu werden. Eine</t>
  </si>
  <si>
    <t>Verantwortungs- und Betreuungsübernahme durch die Hochschule ist im</t>
  </si>
  <si>
    <t>Einzelfall unerlässlich.</t>
  </si>
  <si>
    <t>Kategorie:</t>
  </si>
  <si>
    <t xml:space="preserve">In dieser Spalte tragen Sie bitte ein, ob es sich bei der beantragten Maßnahme um Personal-, Sach-, Literaturmittel oder Investitionen handelt. </t>
  </si>
  <si>
    <t>Maßnahmen:</t>
  </si>
  <si>
    <t>VZÄ-Anteil:</t>
  </si>
  <si>
    <t>Summe Personal (E*)</t>
  </si>
  <si>
    <t xml:space="preserve">Mittel: </t>
  </si>
  <si>
    <t xml:space="preserve">Hier ist eine Formel hinterlegt und manuell nichts einzutragen. </t>
  </si>
  <si>
    <t>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</si>
  <si>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Hier tragen Sie bitte die benötigen Monatsstunden für Hilfskräfte ein (z. B. 10 Stunden/Monat). </t>
  </si>
  <si>
    <t xml:space="preserve">Bei Auswahl der Kategorie Sachmittel, Literaturmittel oder Investitionen in dieser Spalte die benötigten Mittel eintragen. </t>
  </si>
  <si>
    <t xml:space="preserve">Soweit Investitionen beantragt werden, ist zusätzlich anzugeben, ob Folgekosten anfallen und falls ja, aus welchen Mitteln dies finanziert werden. </t>
  </si>
  <si>
    <t>a) wiss. Hilfskraft mit abgeschlossener wissenschaftlicher Hochschulausbildung oder mit einem Master Abschluss der akkreditiert ist
einschl. AG-Anteile</t>
  </si>
  <si>
    <t>b) wiss. Hilfskraft mit Fachhochschulabschluss, Bachelor-Abschluss oder Master-Abschluss der nicht akkreditiert ist
einschl. AG-Anteile</t>
  </si>
  <si>
    <t>c) studentische Hilfskraft ohne abgeschlossene Hochschulausbildung im Sinn der Buchstaben a) und b)
einschl. AG-Anteile</t>
  </si>
  <si>
    <t>Hinweis: Unterschrift Budgetverantwortliche/r - Hierbei handelt es sich nicht um die Herstellung eines Einvernehmens, sondern um die Einwilligung, den Vorschlag zu bewirtschaften.</t>
  </si>
  <si>
    <t>Gewählte*r Vertreter*in:</t>
  </si>
  <si>
    <t>Fachbereich:</t>
  </si>
  <si>
    <t>Studentische Ansprechperson:</t>
  </si>
  <si>
    <t>Kostenstelle</t>
  </si>
  <si>
    <r>
      <t xml:space="preserve">Die Folgekosten werden über </t>
    </r>
  </si>
  <si>
    <t>finanziert.</t>
  </si>
  <si>
    <t xml:space="preserve">Bei Investitionskosten ist zusätzlich anzugeben, ob Folgekosten anfallen und wenn ja, aus welchen Mittel diese finanziert werden. </t>
  </si>
  <si>
    <t>Bei der beantragten Investitionsmaßnahme fallen Folgekosten an:</t>
  </si>
  <si>
    <t>Bewirtschaftende Einrichtung:</t>
  </si>
  <si>
    <t>Datum:</t>
  </si>
  <si>
    <t>Unterschrift gewählte*r Vertreter*in</t>
  </si>
  <si>
    <t>Unterschrift studentische Ansprechperson</t>
  </si>
  <si>
    <t xml:space="preserve">Anzahl Monate </t>
  </si>
  <si>
    <t xml:space="preserve">Sollte es hier zu Problemen kommen, da z.B. aufgrund inhaltlicher Differenzen keine Unterschrift geleistet wird, bitten wir den/die Antragsteller/in mit dem zentralen Vergabegremium, </t>
  </si>
  <si>
    <t>sowie der Haushaltsabteilung 2.1, in Kontakt zu treten.</t>
  </si>
  <si>
    <t>Budgetverantwortliche*r:</t>
  </si>
  <si>
    <t>Unterschrift Budgetverantwortliche*r</t>
  </si>
  <si>
    <r>
      <rPr>
        <u val="single"/>
        <sz val="16"/>
        <rFont val="Arial"/>
        <family val="2"/>
      </rPr>
      <t>(Mail:</t>
    </r>
    <r>
      <rPr>
        <u val="single"/>
        <sz val="16"/>
        <color indexed="12"/>
        <rFont val="Arial"/>
        <family val="2"/>
      </rPr>
      <t xml:space="preserve"> svb@stura.org</t>
    </r>
    <r>
      <rPr>
        <sz val="16"/>
        <rFont val="Arial"/>
        <family val="2"/>
      </rPr>
      <t xml:space="preserve"> /</t>
    </r>
    <r>
      <rPr>
        <sz val="16"/>
        <color indexed="12"/>
        <rFont val="Arial"/>
        <family val="2"/>
      </rPr>
      <t xml:space="preserve"> </t>
    </r>
    <r>
      <rPr>
        <sz val="16"/>
        <rFont val="Arial"/>
        <family val="2"/>
      </rPr>
      <t xml:space="preserve">Abteilung 2.1: </t>
    </r>
    <r>
      <rPr>
        <u val="single"/>
        <sz val="16"/>
        <color indexed="12"/>
        <rFont val="Arial"/>
        <family val="2"/>
      </rPr>
      <t>Andrea.Roettele@zv.uni-freiburg.de</t>
    </r>
    <r>
      <rPr>
        <u val="single"/>
        <sz val="16"/>
        <color indexed="8"/>
        <rFont val="Arial"/>
        <family val="2"/>
      </rPr>
      <t>)</t>
    </r>
  </si>
  <si>
    <t>Stundenlohn ab SS18</t>
  </si>
  <si>
    <t>Kontakt Budgetverantwortliche*r:</t>
  </si>
  <si>
    <t>E-Mail:</t>
  </si>
  <si>
    <t>Telefon:</t>
  </si>
  <si>
    <t>Kontakt Mailadresse Student. Ansprechperson:</t>
  </si>
  <si>
    <t>Hinweise zur Ausfüllung des Antrags auf SVB-Mittel</t>
  </si>
  <si>
    <t>Stufe:</t>
  </si>
  <si>
    <t>In dieser Spalte tragen Sie die Einstufung der beantragten Maßnahme in die Stufen 1, 2 oder 3 ein. Wie die Maßnahme einzustufen ist, entnehmen Sie den Verwaltungsvorschriften, die auszugsweise im Register VwV-Stufen enthalten sind.</t>
  </si>
  <si>
    <t>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</si>
  <si>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Anzahl Monate:</t>
  </si>
  <si>
    <t xml:space="preserve">Diese Spalte ist bei allen Maßnahmen der Kategorie "Personal" zu füllen. Bitte die Anzahl der Monate der beantragten Maßnahme eintragen. (z. B. bei einer Maßnahme, die eine Laufzeit vom 01.01.-31.07. hat, die Zahl 7). </t>
  </si>
  <si>
    <t>Der VZÄ-Anteil spiegelt den Umfang der Beschäftigung wieder. Bei einer 100%-Beschäftigung tragen Sie beim VZÄ-Anteil 1,0 ein. Bei einem geringen Beschäftigungsumfang muss dies entsprechend reduziert angegeben werden (z.B. 70% = 0,7 VZÄ-Anteil).</t>
  </si>
  <si>
    <t>Wertigkeit:</t>
  </si>
  <si>
    <t>Bei Personalstellen ist hier die Entgeltgruppe auszuwählen.</t>
  </si>
  <si>
    <t>Kategorie Hiwi:</t>
  </si>
  <si>
    <t>Hiwi-Std. pro Monat:</t>
  </si>
  <si>
    <t>Summe Hiwi:</t>
  </si>
  <si>
    <t>Investitionen:</t>
  </si>
  <si>
    <t>Beachten Sie auch das Register "Musterbefüllung", welches Ihnen diese Hinweise zur Ausfüllung des Formularvordrucks anhand einiger konkreter Beispiele näher veranschaulicht.</t>
  </si>
  <si>
    <t>Kostenstelle:</t>
  </si>
  <si>
    <t>Unterschrift gewählte*r Vertreter*in :</t>
  </si>
  <si>
    <t>Unterschrift studentische Ansprechperson:</t>
  </si>
  <si>
    <t>Zeitraum 01.01.2020 bis 31.12.2020</t>
  </si>
  <si>
    <t>Stand 31.01.2019</t>
  </si>
  <si>
    <t>Formularvordruck SVB 2020 - Fachbereiche (Dezentrale Mittel)</t>
  </si>
  <si>
    <t>Formularvordruck SVB 2020 Fachbereiche (Dezentrale Mittel)</t>
  </si>
  <si>
    <t>E13Ü</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</si>
</sst>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quot; €&quot;;[Red]\-#,##0&quot; €&quot;"/>
    <numFmt numFmtId="166" formatCode="#,##0.00_ ;\-#,##0.00\ "/>
    <numFmt numFmtId="167" formatCode="0.0"/>
    <numFmt numFmtId="168" formatCode="&quot;Ja&quot;;&quot;Ja&quot;;&quot;Nein&quot;"/>
    <numFmt numFmtId="169" formatCode="&quot;Wahr&quot;;&quot;Wahr&quot;;&quot;Falsch&quot;"/>
    <numFmt numFmtId="170" formatCode="&quot;Ein&quot;;&quot;Ein&quot;;&quot;Aus&quot;"/>
    <numFmt numFmtId="171" formatCode="[$€-2]\ #,##0.00_);[Red]\([$€-2]\ #,##0.00\)"/>
    <numFmt numFmtId="172" formatCode="#,##0.0"/>
    <numFmt numFmtId="173" formatCode="[$-407]dddd\,\ d\.\ mmmm\ yyyy"/>
    <numFmt numFmtId="174" formatCode="#,##0.00\ &quot;€&quot;"/>
    <numFmt numFmtId="175" formatCode="#,##0\ &quot;€&quot;"/>
    <numFmt numFmtId="176" formatCode="0\ &quot;Std./Monat&quot;"/>
    <numFmt numFmtId="177" formatCode="_-* #,##0.00\ [$€-407]_-;\-* #,##0.00\ [$€-407]_-;_-* &quot;-&quot;??\ [$€-407]_-;_-@_-"/>
    <numFmt numFmtId="178" formatCode="dd/mm\ &quot;-&quot;\ dd/mm"/>
  </numFmts>
  <fonts count="64">
    <font>
      <sz val="10"/>
      <name val="Arial"/>
      <family val="0"/>
    </font>
    <font>
      <u val="single"/>
      <sz val="10"/>
      <color indexed="36"/>
      <name val="Arial"/>
      <family val="2"/>
    </font>
    <font>
      <u val="single"/>
      <sz val="10"/>
      <color indexed="12"/>
      <name val="Arial"/>
      <family val="2"/>
    </font>
    <font>
      <sz val="16"/>
      <name val="Arial"/>
      <family val="2"/>
    </font>
    <font>
      <b/>
      <sz val="16"/>
      <name val="Arial"/>
      <family val="2"/>
    </font>
    <font>
      <b/>
      <sz val="12"/>
      <name val="Arial"/>
      <family val="2"/>
    </font>
    <font>
      <b/>
      <sz val="14"/>
      <name val="Arial"/>
      <family val="2"/>
    </font>
    <font>
      <sz val="12"/>
      <name val="Arial"/>
      <family val="2"/>
    </font>
    <font>
      <u val="single"/>
      <sz val="16"/>
      <name val="Arial"/>
      <family val="2"/>
    </font>
    <font>
      <b/>
      <sz val="20"/>
      <name val="Arial"/>
      <family val="2"/>
    </font>
    <font>
      <i/>
      <sz val="12"/>
      <name val="Arial"/>
      <family val="2"/>
    </font>
    <font>
      <b/>
      <i/>
      <sz val="12"/>
      <name val="Arial"/>
      <family val="2"/>
    </font>
    <font>
      <b/>
      <sz val="11"/>
      <name val="Arial"/>
      <family val="2"/>
    </font>
    <font>
      <sz val="11"/>
      <name val="Arial"/>
      <family val="2"/>
    </font>
    <font>
      <u val="single"/>
      <sz val="16"/>
      <color indexed="12"/>
      <name val="Arial"/>
      <family val="2"/>
    </font>
    <font>
      <sz val="16"/>
      <color indexed="12"/>
      <name val="Arial"/>
      <family val="2"/>
    </font>
    <font>
      <u val="single"/>
      <sz val="16"/>
      <color indexed="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sz val="12"/>
      <color indexed="8"/>
      <name val="Arial"/>
      <family val="2"/>
    </font>
    <font>
      <b/>
      <sz val="14"/>
      <color indexed="8"/>
      <name val="Arial"/>
      <family val="2"/>
    </font>
    <font>
      <sz val="10"/>
      <color indexed="8"/>
      <name val="Arial"/>
      <family val="2"/>
    </font>
    <font>
      <sz val="16"/>
      <color indexed="62"/>
      <name val="Arial"/>
      <family val="2"/>
    </font>
    <font>
      <sz val="14"/>
      <color indexed="6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Arial"/>
      <family val="2"/>
    </font>
    <font>
      <sz val="12"/>
      <color theme="1"/>
      <name val="Arial"/>
      <family val="2"/>
    </font>
    <font>
      <b/>
      <sz val="14"/>
      <color theme="1"/>
      <name val="Arial"/>
      <family val="2"/>
    </font>
    <font>
      <sz val="10"/>
      <color theme="1"/>
      <name val="Arial"/>
      <family val="2"/>
    </font>
    <font>
      <sz val="16"/>
      <color theme="3" tint="0.39998000860214233"/>
      <name val="Arial"/>
      <family val="2"/>
    </font>
    <font>
      <sz val="14"/>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
      <patternFill patternType="solid">
        <fgColor rgb="FFFFFF00"/>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medium"/>
      <right/>
      <top style="medium"/>
      <bottom style="thin">
        <color theme="0" tint="-0.24993999302387238"/>
      </bottom>
    </border>
    <border>
      <left>
        <color indexed="63"/>
      </left>
      <right>
        <color indexed="63"/>
      </right>
      <top style="medium"/>
      <bottom style="thin">
        <color theme="0" tint="-0.24993999302387238"/>
      </bottom>
    </border>
    <border>
      <left style="medium"/>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top style="thin">
        <color theme="0" tint="-0.24993999302387238"/>
      </top>
      <bottom/>
    </border>
    <border>
      <left>
        <color indexed="63"/>
      </left>
      <right>
        <color indexed="63"/>
      </right>
      <top style="thin">
        <color theme="0" tint="-0.24993999302387238"/>
      </top>
      <bottom/>
    </border>
    <border>
      <left style="medium"/>
      <right/>
      <top/>
      <bottom/>
    </border>
    <border>
      <left style="medium"/>
      <right/>
      <top/>
      <bottom style="thin">
        <color theme="0" tint="-0.24993999302387238"/>
      </bottom>
    </border>
    <border>
      <left>
        <color indexed="63"/>
      </left>
      <right>
        <color indexed="63"/>
      </right>
      <top/>
      <bottom style="thin">
        <color theme="0" tint="-0.24993999302387238"/>
      </bottom>
    </border>
    <border>
      <left>
        <color indexed="63"/>
      </left>
      <right style="medium"/>
      <top>
        <color indexed="63"/>
      </top>
      <bottom>
        <color indexed="63"/>
      </bottom>
    </border>
    <border>
      <left style="medium"/>
      <right style="medium"/>
      <top/>
      <bottom/>
    </border>
    <border>
      <left style="medium"/>
      <right style="thin"/>
      <top style="medium"/>
      <bottom>
        <color indexed="63"/>
      </bottom>
    </border>
    <border>
      <left style="thin"/>
      <right style="thin"/>
      <top style="medium"/>
      <bottom>
        <color indexed="63"/>
      </bottom>
    </border>
    <border>
      <left style="medium"/>
      <right/>
      <top style="medium"/>
      <botto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medium"/>
      <right style="medium"/>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thin"/>
      <right style="thin"/>
      <top style="thin"/>
      <bottom style="medium"/>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71">
    <xf numFmtId="0" fontId="0" fillId="0" borderId="0" xfId="0" applyAlignment="1">
      <alignment/>
    </xf>
    <xf numFmtId="49" fontId="7" fillId="0" borderId="10" xfId="0" applyNumberFormat="1" applyFont="1" applyFill="1" applyBorder="1" applyAlignment="1" applyProtection="1">
      <alignment horizontal="center" vertical="center" wrapText="1"/>
      <protection locked="0"/>
    </xf>
    <xf numFmtId="0" fontId="58" fillId="0" borderId="0" xfId="0" applyFont="1" applyAlignment="1">
      <alignment/>
    </xf>
    <xf numFmtId="0" fontId="7" fillId="0" borderId="0" xfId="0" applyFont="1" applyAlignment="1">
      <alignment/>
    </xf>
    <xf numFmtId="0" fontId="59" fillId="0" borderId="11" xfId="0" applyFont="1" applyBorder="1" applyAlignment="1">
      <alignment vertical="center"/>
    </xf>
    <xf numFmtId="0" fontId="59" fillId="0" borderId="12" xfId="0" applyFont="1" applyBorder="1" applyAlignment="1">
      <alignment vertical="center"/>
    </xf>
    <xf numFmtId="0" fontId="58" fillId="0" borderId="13" xfId="0" applyFont="1" applyBorder="1" applyAlignment="1">
      <alignment horizontal="center" vertical="center"/>
    </xf>
    <xf numFmtId="0" fontId="59" fillId="0" borderId="14" xfId="0" applyFont="1" applyBorder="1" applyAlignment="1">
      <alignment horizontal="left" vertical="center"/>
    </xf>
    <xf numFmtId="0" fontId="59" fillId="0" borderId="15" xfId="0" applyFont="1" applyBorder="1" applyAlignment="1">
      <alignment vertical="center"/>
    </xf>
    <xf numFmtId="0" fontId="59" fillId="0" borderId="16" xfId="0" applyFont="1" applyBorder="1" applyAlignment="1">
      <alignment horizontal="left" vertical="center"/>
    </xf>
    <xf numFmtId="0" fontId="59" fillId="0" borderId="17" xfId="0" applyFont="1" applyBorder="1" applyAlignment="1">
      <alignment vertical="center"/>
    </xf>
    <xf numFmtId="0" fontId="59" fillId="0" borderId="18" xfId="0" applyFont="1" applyBorder="1" applyAlignment="1">
      <alignment horizontal="left" vertical="center"/>
    </xf>
    <xf numFmtId="0" fontId="59" fillId="0" borderId="19" xfId="0" applyFont="1" applyBorder="1" applyAlignment="1">
      <alignment vertical="center"/>
    </xf>
    <xf numFmtId="0" fontId="59" fillId="0" borderId="20" xfId="0" applyFont="1" applyBorder="1" applyAlignment="1">
      <alignment horizontal="left" vertical="center"/>
    </xf>
    <xf numFmtId="0" fontId="59" fillId="0" borderId="0" xfId="0" applyFont="1" applyBorder="1" applyAlignment="1">
      <alignment vertical="center"/>
    </xf>
    <xf numFmtId="0" fontId="59" fillId="0" borderId="21" xfId="0" applyFont="1" applyBorder="1" applyAlignment="1" quotePrefix="1">
      <alignment horizontal="left" vertical="center"/>
    </xf>
    <xf numFmtId="0" fontId="59" fillId="0" borderId="22" xfId="0" applyFont="1" applyBorder="1" applyAlignment="1">
      <alignment vertical="center"/>
    </xf>
    <xf numFmtId="0" fontId="7" fillId="0" borderId="0" xfId="0" applyFont="1" applyBorder="1" applyAlignment="1">
      <alignment/>
    </xf>
    <xf numFmtId="0" fontId="7" fillId="0" borderId="23" xfId="0" applyFont="1" applyBorder="1" applyAlignment="1">
      <alignment/>
    </xf>
    <xf numFmtId="0" fontId="5" fillId="0" borderId="24" xfId="0" applyFont="1" applyBorder="1" applyAlignment="1">
      <alignment horizontal="center" wrapText="1"/>
    </xf>
    <xf numFmtId="0" fontId="7" fillId="0" borderId="10" xfId="0" applyFont="1" applyBorder="1" applyAlignment="1">
      <alignment/>
    </xf>
    <xf numFmtId="0" fontId="59" fillId="0" borderId="10" xfId="0" applyFont="1" applyBorder="1" applyAlignment="1" quotePrefix="1">
      <alignment horizontal="left" vertical="center" wrapText="1"/>
    </xf>
    <xf numFmtId="44" fontId="7" fillId="0" borderId="10" xfId="61" applyFont="1" applyBorder="1" applyAlignment="1">
      <alignment/>
    </xf>
    <xf numFmtId="4" fontId="7" fillId="0" borderId="0" xfId="0" applyNumberFormat="1" applyFont="1" applyFill="1" applyBorder="1" applyAlignment="1">
      <alignment horizontal="right" vertical="center"/>
    </xf>
    <xf numFmtId="0" fontId="60" fillId="8" borderId="25" xfId="21" applyFont="1" applyBorder="1" applyAlignment="1" applyProtection="1">
      <alignment horizontal="center" vertical="center" wrapText="1"/>
      <protection/>
    </xf>
    <xf numFmtId="0" fontId="60" fillId="8" borderId="26" xfId="21" applyFont="1" applyBorder="1" applyAlignment="1" applyProtection="1">
      <alignment horizontal="center" vertical="center" wrapText="1"/>
      <protection/>
    </xf>
    <xf numFmtId="0" fontId="60" fillId="8" borderId="27" xfId="21" applyFont="1" applyBorder="1" applyAlignment="1" applyProtection="1">
      <alignment horizontal="center" vertical="center" wrapText="1"/>
      <protection/>
    </xf>
    <xf numFmtId="0" fontId="60" fillId="8" borderId="28" xfId="21" applyFont="1" applyBorder="1" applyAlignment="1" applyProtection="1">
      <alignment horizontal="center" vertical="center" wrapText="1"/>
      <protection/>
    </xf>
    <xf numFmtId="0" fontId="60" fillId="8" borderId="29" xfId="21" applyFont="1" applyBorder="1" applyAlignment="1" applyProtection="1">
      <alignment horizontal="center" vertical="center" wrapText="1"/>
      <protection/>
    </xf>
    <xf numFmtId="0" fontId="60" fillId="8" borderId="30" xfId="21" applyFont="1" applyBorder="1" applyAlignment="1" applyProtection="1">
      <alignment horizontal="center" vertical="center" wrapText="1"/>
      <protection/>
    </xf>
    <xf numFmtId="0" fontId="60" fillId="8" borderId="31" xfId="21" applyFont="1" applyBorder="1" applyAlignment="1" applyProtection="1">
      <alignment horizontal="center" vertical="center" wrapText="1"/>
      <protection/>
    </xf>
    <xf numFmtId="0" fontId="60" fillId="8" borderId="32" xfId="21"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167" fontId="7" fillId="0" borderId="10" xfId="0" applyNumberFormat="1" applyFont="1" applyFill="1" applyBorder="1" applyAlignment="1" applyProtection="1">
      <alignment horizontal="right" vertical="center"/>
      <protection locked="0"/>
    </xf>
    <xf numFmtId="4" fontId="7" fillId="0" borderId="10" xfId="0" applyNumberFormat="1" applyFont="1" applyFill="1" applyBorder="1" applyAlignment="1" applyProtection="1">
      <alignment horizontal="right" vertical="center"/>
      <protection locked="0"/>
    </xf>
    <xf numFmtId="4" fontId="7" fillId="33" borderId="10"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center" vertical="center"/>
      <protection locked="0"/>
    </xf>
    <xf numFmtId="167" fontId="7" fillId="0" borderId="33" xfId="0" applyNumberFormat="1" applyFont="1" applyFill="1" applyBorder="1" applyAlignment="1" applyProtection="1">
      <alignment horizontal="right" vertical="center"/>
      <protection locked="0"/>
    </xf>
    <xf numFmtId="49" fontId="7" fillId="0" borderId="33" xfId="0" applyNumberFormat="1" applyFont="1" applyFill="1" applyBorder="1" applyAlignment="1" applyProtection="1">
      <alignment horizontal="center" vertical="center" wrapText="1"/>
      <protection locked="0"/>
    </xf>
    <xf numFmtId="4" fontId="7" fillId="0" borderId="33" xfId="0" applyNumberFormat="1"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167"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center" vertical="center" wrapText="1"/>
      <protection/>
    </xf>
    <xf numFmtId="0" fontId="7" fillId="0" borderId="32" xfId="0" applyFont="1" applyFill="1" applyBorder="1" applyAlignment="1" applyProtection="1">
      <alignment horizontal="left" vertical="center" wrapText="1"/>
      <protection/>
    </xf>
    <xf numFmtId="0" fontId="3" fillId="0" borderId="34" xfId="0" applyFont="1" applyBorder="1" applyAlignment="1" applyProtection="1">
      <alignment vertical="center"/>
      <protection locked="0"/>
    </xf>
    <xf numFmtId="0" fontId="7" fillId="0" borderId="31"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xf>
    <xf numFmtId="0" fontId="7" fillId="0" borderId="36" xfId="0" applyFont="1" applyFill="1" applyBorder="1" applyAlignment="1" applyProtection="1">
      <alignment horizontal="left" vertical="center" wrapText="1"/>
      <protection locked="0"/>
    </xf>
    <xf numFmtId="0" fontId="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wrapText="1"/>
    </xf>
    <xf numFmtId="0" fontId="7" fillId="0" borderId="32" xfId="0" applyFont="1" applyFill="1" applyBorder="1" applyAlignment="1" applyProtection="1">
      <alignment vertical="center" wrapText="1"/>
      <protection/>
    </xf>
    <xf numFmtId="0" fontId="3" fillId="0" borderId="37" xfId="0" applyFont="1" applyBorder="1" applyAlignment="1" applyProtection="1">
      <alignment horizontal="center" vertical="center"/>
      <protection locked="0"/>
    </xf>
    <xf numFmtId="0" fontId="60" fillId="8" borderId="10" xfId="21" applyFont="1" applyBorder="1" applyAlignment="1" applyProtection="1">
      <alignment horizontal="center" vertical="center" wrapText="1"/>
      <protection/>
    </xf>
    <xf numFmtId="4" fontId="3" fillId="0" borderId="37" xfId="0" applyNumberFormat="1" applyFont="1" applyBorder="1" applyAlignment="1" applyProtection="1">
      <alignment horizontal="center" vertical="center"/>
      <protection locked="0"/>
    </xf>
    <xf numFmtId="177" fontId="61" fillId="34" borderId="24" xfId="0" applyNumberFormat="1" applyFont="1" applyFill="1" applyBorder="1" applyAlignment="1">
      <alignment vertical="center"/>
    </xf>
    <xf numFmtId="177" fontId="61" fillId="34" borderId="24" xfId="0" applyNumberFormat="1" applyFont="1" applyFill="1" applyBorder="1" applyAlignment="1">
      <alignment horizontal="right" vertical="center"/>
    </xf>
    <xf numFmtId="0" fontId="3" fillId="0" borderId="0" xfId="0" applyFont="1" applyAlignment="1" applyProtection="1">
      <alignment vertical="center"/>
      <protection locked="0"/>
    </xf>
    <xf numFmtId="0" fontId="9" fillId="0" borderId="0" xfId="0" applyFont="1" applyAlignment="1" applyProtection="1">
      <alignment horizontal="centerContinuous"/>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Continuous"/>
      <protection locked="0"/>
    </xf>
    <xf numFmtId="14" fontId="3"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4" fillId="0" borderId="38"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39" xfId="0" applyFont="1" applyBorder="1" applyAlignment="1" applyProtection="1">
      <alignment horizontal="center" vertical="center"/>
      <protection locked="0"/>
    </xf>
    <xf numFmtId="4" fontId="3" fillId="0" borderId="39"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0" xfId="0" applyFont="1" applyBorder="1" applyAlignment="1" applyProtection="1">
      <alignment horizontal="center" vertical="center"/>
      <protection locked="0"/>
    </xf>
    <xf numFmtId="4" fontId="3" fillId="0" borderId="40" xfId="0" applyNumberFormat="1" applyFont="1" applyBorder="1" applyAlignment="1" applyProtection="1">
      <alignment horizontal="center" vertical="center"/>
      <protection locked="0"/>
    </xf>
    <xf numFmtId="0" fontId="3" fillId="0" borderId="41" xfId="0" applyFont="1" applyBorder="1" applyAlignment="1" applyProtection="1">
      <alignment vertical="center"/>
      <protection locked="0"/>
    </xf>
    <xf numFmtId="4" fontId="3" fillId="0" borderId="0" xfId="0" applyNumberFormat="1" applyFont="1" applyBorder="1" applyAlignment="1" applyProtection="1">
      <alignment vertical="center"/>
      <protection locked="0"/>
    </xf>
    <xf numFmtId="14" fontId="4" fillId="0" borderId="20" xfId="0" applyNumberFormat="1" applyFont="1" applyBorder="1" applyAlignment="1" applyProtection="1">
      <alignment horizontal="left" vertical="center"/>
      <protection locked="0"/>
    </xf>
    <xf numFmtId="14" fontId="4"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4" fillId="0" borderId="0" xfId="0" applyFont="1" applyAlignment="1" applyProtection="1">
      <alignment vertical="center"/>
      <protection locked="0"/>
    </xf>
    <xf numFmtId="0" fontId="14" fillId="0" borderId="0" xfId="49" applyFont="1" applyAlignment="1" applyProtection="1">
      <alignment/>
      <protection locked="0"/>
    </xf>
    <xf numFmtId="0" fontId="4" fillId="0" borderId="42"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Border="1" applyAlignment="1" applyProtection="1">
      <alignment horizontal="center" vertical="center"/>
      <protection locked="0"/>
    </xf>
    <xf numFmtId="4" fontId="3" fillId="0" borderId="43" xfId="0" applyNumberFormat="1" applyFont="1" applyBorder="1" applyAlignment="1" applyProtection="1">
      <alignment horizontal="center" vertical="center"/>
      <protection locked="0"/>
    </xf>
    <xf numFmtId="4" fontId="3" fillId="0" borderId="44" xfId="0" applyNumberFormat="1" applyFont="1" applyBorder="1" applyAlignment="1" applyProtection="1">
      <alignment horizontal="center" vertical="center"/>
      <protection locked="0"/>
    </xf>
    <xf numFmtId="0" fontId="3" fillId="0" borderId="45" xfId="0" applyFont="1" applyBorder="1" applyAlignment="1" applyProtection="1">
      <alignment vertical="center"/>
      <protection locked="0"/>
    </xf>
    <xf numFmtId="4" fontId="3" fillId="0" borderId="46" xfId="0" applyNumberFormat="1" applyFont="1" applyBorder="1" applyAlignment="1" applyProtection="1">
      <alignment horizontal="center" vertical="center"/>
      <protection locked="0"/>
    </xf>
    <xf numFmtId="0" fontId="3" fillId="0" borderId="47" xfId="0" applyFont="1" applyBorder="1" applyAlignment="1" applyProtection="1">
      <alignment vertical="center"/>
      <protection locked="0"/>
    </xf>
    <xf numFmtId="0" fontId="3" fillId="0" borderId="37" xfId="0" applyFont="1" applyBorder="1" applyAlignment="1" applyProtection="1">
      <alignment vertical="center"/>
      <protection locked="0"/>
    </xf>
    <xf numFmtId="4" fontId="3" fillId="0" borderId="48" xfId="0" applyNumberFormat="1" applyFont="1" applyBorder="1" applyAlignment="1" applyProtection="1">
      <alignment horizontal="center" vertical="center"/>
      <protection locked="0"/>
    </xf>
    <xf numFmtId="4" fontId="62" fillId="0" borderId="40" xfId="0" applyNumberFormat="1" applyFont="1" applyBorder="1" applyAlignment="1" applyProtection="1">
      <alignment horizontal="center" vertical="center"/>
      <protection locked="0"/>
    </xf>
    <xf numFmtId="0" fontId="62" fillId="0" borderId="40" xfId="0" applyFont="1" applyBorder="1" applyAlignment="1" applyProtection="1">
      <alignment vertical="center"/>
      <protection locked="0"/>
    </xf>
    <xf numFmtId="4" fontId="3" fillId="0" borderId="37"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0" borderId="50" xfId="0" applyFont="1" applyBorder="1" applyAlignment="1" applyProtection="1">
      <alignment vertical="center"/>
      <protection locked="0"/>
    </xf>
    <xf numFmtId="0" fontId="3" fillId="0" borderId="51" xfId="0" applyFont="1" applyBorder="1" applyAlignment="1" applyProtection="1">
      <alignment vertical="center"/>
      <protection locked="0"/>
    </xf>
    <xf numFmtId="4" fontId="7" fillId="0" borderId="37" xfId="0" applyNumberFormat="1" applyFont="1" applyBorder="1" applyAlignment="1" applyProtection="1">
      <alignment vertical="center"/>
      <protection locked="0"/>
    </xf>
    <xf numFmtId="0" fontId="7" fillId="0" borderId="5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17" fillId="0" borderId="40" xfId="0" applyFont="1" applyBorder="1" applyAlignment="1" applyProtection="1">
      <alignment horizontal="left" vertical="center"/>
      <protection locked="0"/>
    </xf>
    <xf numFmtId="0" fontId="17" fillId="0" borderId="27" xfId="0" applyFont="1" applyBorder="1" applyAlignment="1" applyProtection="1">
      <alignment vertical="center"/>
      <protection locked="0"/>
    </xf>
    <xf numFmtId="14" fontId="17" fillId="0" borderId="20" xfId="0" applyNumberFormat="1" applyFont="1" applyBorder="1" applyAlignment="1" applyProtection="1">
      <alignment horizontal="left" vertical="center"/>
      <protection locked="0"/>
    </xf>
    <xf numFmtId="4" fontId="63" fillId="0" borderId="40" xfId="0" applyNumberFormat="1" applyFont="1" applyBorder="1" applyAlignment="1" applyProtection="1">
      <alignment horizontal="left" vertical="center"/>
      <protection locked="0"/>
    </xf>
    <xf numFmtId="0" fontId="63" fillId="0" borderId="40" xfId="0" applyFont="1" applyBorder="1" applyAlignment="1" applyProtection="1">
      <alignment vertical="center"/>
      <protection locked="0"/>
    </xf>
    <xf numFmtId="4" fontId="63" fillId="0" borderId="0" xfId="0" applyNumberFormat="1" applyFont="1" applyBorder="1" applyAlignment="1" applyProtection="1">
      <alignment horizontal="left" vertical="center"/>
      <protection locked="0"/>
    </xf>
    <xf numFmtId="0" fontId="13" fillId="0" borderId="0" xfId="0" applyFont="1" applyAlignment="1">
      <alignment vertical="center" wrapText="1"/>
    </xf>
    <xf numFmtId="0" fontId="0" fillId="0" borderId="0" xfId="0" applyAlignment="1">
      <alignment horizontal="centerContinuous"/>
    </xf>
    <xf numFmtId="0" fontId="12" fillId="0" borderId="0" xfId="0" applyFont="1" applyAlignment="1">
      <alignment horizontal="centerContinuous" vertical="center" wrapText="1"/>
    </xf>
    <xf numFmtId="0" fontId="9" fillId="0" borderId="0" xfId="0" applyFont="1" applyAlignment="1" applyProtection="1">
      <alignment horizontal="center"/>
      <protection locked="0"/>
    </xf>
    <xf numFmtId="0" fontId="60" fillId="8" borderId="10" xfId="21" applyFont="1" applyBorder="1" applyAlignment="1" applyProtection="1">
      <alignment horizontal="center" vertical="center" wrapText="1"/>
      <protection/>
    </xf>
    <xf numFmtId="174" fontId="7" fillId="33" borderId="10" xfId="0" applyNumberFormat="1" applyFont="1" applyFill="1" applyBorder="1" applyAlignment="1" applyProtection="1">
      <alignment horizontal="center" vertical="center"/>
      <protection/>
    </xf>
    <xf numFmtId="0" fontId="6" fillId="0" borderId="0" xfId="0" applyFont="1" applyAlignment="1" applyProtection="1">
      <alignment horizontal="left" vertical="top"/>
      <protection locked="0"/>
    </xf>
    <xf numFmtId="4" fontId="2" fillId="0" borderId="37" xfId="49" applyNumberFormat="1" applyBorder="1" applyAlignment="1" applyProtection="1">
      <alignment vertical="center"/>
      <protection locked="0"/>
    </xf>
    <xf numFmtId="3" fontId="61" fillId="0" borderId="24" xfId="0" applyNumberFormat="1" applyFont="1" applyFill="1" applyBorder="1" applyAlignment="1">
      <alignment horizontal="right" vertical="center"/>
    </xf>
    <xf numFmtId="0" fontId="13" fillId="0" borderId="0" xfId="0" applyFont="1" applyAlignment="1">
      <alignment vertical="center" wrapText="1"/>
    </xf>
    <xf numFmtId="0" fontId="0" fillId="0" borderId="0" xfId="0" applyFont="1" applyAlignment="1">
      <alignment/>
    </xf>
    <xf numFmtId="4" fontId="3" fillId="0" borderId="52" xfId="0" applyNumberFormat="1" applyFont="1" applyBorder="1" applyAlignment="1" applyProtection="1">
      <alignment horizontal="center" vertical="center"/>
      <protection locked="0"/>
    </xf>
    <xf numFmtId="4" fontId="3" fillId="0" borderId="37" xfId="0" applyNumberFormat="1" applyFont="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4" fontId="7" fillId="0" borderId="53" xfId="0" applyNumberFormat="1" applyFont="1" applyFill="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60" fillId="8" borderId="42" xfId="21" applyFont="1" applyBorder="1" applyAlignment="1" applyProtection="1">
      <alignment horizontal="center" vertical="center" wrapText="1"/>
      <protection/>
    </xf>
    <xf numFmtId="0" fontId="60" fillId="8" borderId="44" xfId="21" applyFont="1" applyBorder="1" applyAlignment="1" applyProtection="1">
      <alignment horizontal="center" vertical="center" wrapText="1"/>
      <protection/>
    </xf>
    <xf numFmtId="0" fontId="60" fillId="8" borderId="47" xfId="21" applyFont="1" applyBorder="1" applyAlignment="1" applyProtection="1">
      <alignment horizontal="center" vertical="center" wrapText="1"/>
      <protection/>
    </xf>
    <xf numFmtId="0" fontId="60" fillId="8" borderId="48" xfId="21" applyFont="1" applyBorder="1" applyAlignment="1" applyProtection="1">
      <alignment horizontal="center" vertical="center" wrapText="1"/>
      <protection/>
    </xf>
    <xf numFmtId="0" fontId="60" fillId="8" borderId="10" xfId="21" applyFont="1" applyBorder="1" applyAlignment="1" applyProtection="1">
      <alignment horizontal="center" vertical="center" wrapText="1"/>
      <protection/>
    </xf>
    <xf numFmtId="0" fontId="3" fillId="0" borderId="52" xfId="0" applyFont="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protection/>
    </xf>
    <xf numFmtId="4" fontId="3" fillId="0" borderId="53"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174" fontId="4" fillId="33" borderId="52" xfId="0" applyNumberFormat="1" applyFont="1" applyFill="1" applyBorder="1" applyAlignment="1" applyProtection="1">
      <alignment horizontal="center" vertical="center"/>
      <protection/>
    </xf>
    <xf numFmtId="174" fontId="4" fillId="33" borderId="54" xfId="0" applyNumberFormat="1" applyFont="1" applyFill="1" applyBorder="1" applyAlignment="1" applyProtection="1">
      <alignment horizontal="center" vertical="center"/>
      <protection/>
    </xf>
    <xf numFmtId="177" fontId="3" fillId="0" borderId="53" xfId="0" applyNumberFormat="1" applyFont="1" applyBorder="1" applyAlignment="1" applyProtection="1">
      <alignment horizontal="center" vertical="center"/>
      <protection locked="0"/>
    </xf>
    <xf numFmtId="0" fontId="3" fillId="0" borderId="37"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14" fontId="3" fillId="0" borderId="30" xfId="0" applyNumberFormat="1" applyFont="1" applyBorder="1" applyAlignment="1" applyProtection="1">
      <alignment horizontal="left" vertical="center"/>
      <protection locked="0"/>
    </xf>
    <xf numFmtId="14" fontId="3" fillId="0" borderId="37" xfId="0" applyNumberFormat="1" applyFont="1" applyBorder="1" applyAlignment="1" applyProtection="1">
      <alignment horizontal="left" vertical="center"/>
      <protection locked="0"/>
    </xf>
    <xf numFmtId="4" fontId="3" fillId="0" borderId="37" xfId="0" applyNumberFormat="1" applyFont="1" applyBorder="1" applyAlignment="1" applyProtection="1">
      <alignment horizontal="left" vertical="center"/>
      <protection locked="0"/>
    </xf>
    <xf numFmtId="1" fontId="3" fillId="0" borderId="37" xfId="0" applyNumberFormat="1" applyFont="1" applyBorder="1" applyAlignment="1" applyProtection="1">
      <alignment horizontal="left" vertical="center"/>
      <protection locked="0"/>
    </xf>
    <xf numFmtId="1" fontId="3" fillId="0" borderId="49" xfId="0"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3" fillId="0" borderId="30" xfId="0" applyFont="1" applyBorder="1" applyAlignment="1" applyProtection="1">
      <alignment horizontal="left" vertical="center"/>
      <protection locked="0"/>
    </xf>
    <xf numFmtId="4" fontId="7" fillId="0" borderId="55" xfId="0" applyNumberFormat="1" applyFont="1" applyFill="1" applyBorder="1" applyAlignment="1" applyProtection="1">
      <alignment horizontal="center" vertical="center"/>
      <protection locked="0"/>
    </xf>
    <xf numFmtId="4" fontId="7" fillId="0" borderId="56" xfId="0" applyNumberFormat="1" applyFont="1" applyFill="1" applyBorder="1" applyAlignment="1" applyProtection="1">
      <alignment horizontal="center" vertical="center"/>
      <protection locked="0"/>
    </xf>
    <xf numFmtId="176" fontId="7" fillId="0" borderId="55" xfId="0" applyNumberFormat="1" applyFont="1" applyFill="1" applyBorder="1" applyAlignment="1" applyProtection="1">
      <alignment horizontal="center" vertical="center" wrapText="1"/>
      <protection/>
    </xf>
    <xf numFmtId="176" fontId="7" fillId="0" borderId="56" xfId="0" applyNumberFormat="1" applyFont="1" applyFill="1" applyBorder="1" applyAlignment="1" applyProtection="1">
      <alignment horizontal="center" vertical="center" wrapText="1"/>
      <protection/>
    </xf>
    <xf numFmtId="174" fontId="7" fillId="0" borderId="10" xfId="0" applyNumberFormat="1"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4" fontId="3" fillId="0" borderId="49" xfId="0" applyNumberFormat="1" applyFont="1" applyBorder="1" applyAlignment="1" applyProtection="1">
      <alignment horizontal="left" vertical="center"/>
      <protection locked="0"/>
    </xf>
    <xf numFmtId="4" fontId="3" fillId="0" borderId="37"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0" fontId="3" fillId="0" borderId="50" xfId="0" applyFont="1" applyBorder="1" applyAlignment="1" applyProtection="1">
      <alignment vertical="center"/>
      <protection locked="0"/>
    </xf>
    <xf numFmtId="0" fontId="3" fillId="0" borderId="51" xfId="0" applyFont="1" applyBorder="1" applyAlignment="1" applyProtection="1">
      <alignment vertical="center"/>
      <protection locked="0"/>
    </xf>
    <xf numFmtId="4" fontId="3" fillId="0" borderId="0" xfId="0" applyNumberFormat="1" applyFont="1" applyBorder="1" applyAlignment="1" applyProtection="1">
      <alignment horizontal="center" vertical="center"/>
      <protection locked="0"/>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Hyperlink" xfId="49"/>
    <cellStyle name="Comma"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3</xdr:col>
      <xdr:colOff>0</xdr:colOff>
      <xdr:row>52</xdr:row>
      <xdr:rowOff>28575</xdr:rowOff>
    </xdr:to>
    <xdr:sp>
      <xdr:nvSpPr>
        <xdr:cNvPr id="1" name="Textfeld 1"/>
        <xdr:cNvSpPr txBox="1">
          <a:spLocks noChangeArrowheads="1"/>
        </xdr:cNvSpPr>
      </xdr:nvSpPr>
      <xdr:spPr>
        <a:xfrm>
          <a:off x="0" y="7781925"/>
          <a:ext cx="5391150" cy="3314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
</a:t>
          </a:r>
          <a:r>
            <a:rPr lang="en-US" cap="none" sz="1000" b="0" i="0" u="none" baseline="0">
              <a:solidFill>
                <a:srgbClr val="000000"/>
              </a:solidFill>
              <a:latin typeface="Arial"/>
              <a:ea typeface="Arial"/>
              <a:cs typeface="Arial"/>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twurf%20Musterbef&#252;llung%20Formularvordruck%20SVB%202019%20-2018%2005%2022%20dezentrale%20Antr&#228;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Personalrichtsätze"/>
      <sheetName val="VwV - Stufen"/>
      <sheetName val="MusterBefüllung"/>
    </sheetNames>
    <sheetDataSet>
      <sheetData sheetId="2">
        <row r="3">
          <cell r="C3">
            <v>2019</v>
          </cell>
        </row>
        <row r="4">
          <cell r="A4" t="str">
            <v>E15Ü</v>
          </cell>
          <cell r="C4">
            <v>135400</v>
          </cell>
        </row>
        <row r="5">
          <cell r="A5" t="str">
            <v>E15</v>
          </cell>
          <cell r="C5">
            <v>99300</v>
          </cell>
        </row>
        <row r="6">
          <cell r="A6" t="str">
            <v>E14</v>
          </cell>
          <cell r="C6">
            <v>91700</v>
          </cell>
        </row>
        <row r="7">
          <cell r="A7" t="str">
            <v>E13</v>
          </cell>
          <cell r="C7">
            <v>70800</v>
          </cell>
        </row>
        <row r="8">
          <cell r="A8" t="str">
            <v>E12</v>
          </cell>
          <cell r="C8">
            <v>83200</v>
          </cell>
        </row>
        <row r="9">
          <cell r="A9" t="str">
            <v>E11</v>
          </cell>
          <cell r="C9">
            <v>70700</v>
          </cell>
        </row>
        <row r="10">
          <cell r="A10" t="str">
            <v>E10</v>
          </cell>
          <cell r="C10">
            <v>64900</v>
          </cell>
        </row>
        <row r="11">
          <cell r="A11" t="str">
            <v>E9</v>
          </cell>
          <cell r="C11">
            <v>59500</v>
          </cell>
        </row>
        <row r="12">
          <cell r="A12" t="str">
            <v>E8</v>
          </cell>
          <cell r="C12">
            <v>55100</v>
          </cell>
        </row>
        <row r="13">
          <cell r="A13" t="str">
            <v>E7</v>
          </cell>
          <cell r="C13">
            <v>55400</v>
          </cell>
        </row>
        <row r="14">
          <cell r="A14" t="str">
            <v>E6</v>
          </cell>
          <cell r="C14">
            <v>50500</v>
          </cell>
        </row>
        <row r="15">
          <cell r="A15" t="str">
            <v>E5</v>
          </cell>
          <cell r="C15">
            <v>48700</v>
          </cell>
        </row>
        <row r="16">
          <cell r="A16" t="str">
            <v>E4</v>
          </cell>
          <cell r="C16">
            <v>44400</v>
          </cell>
        </row>
        <row r="17">
          <cell r="A17" t="str">
            <v>E3</v>
          </cell>
          <cell r="C17">
            <v>42100</v>
          </cell>
        </row>
        <row r="18">
          <cell r="A18" t="str">
            <v>E2Ü</v>
          </cell>
          <cell r="C18">
            <v>42200</v>
          </cell>
        </row>
        <row r="19">
          <cell r="A19" t="str">
            <v>E2</v>
          </cell>
          <cell r="C19">
            <v>41000</v>
          </cell>
        </row>
        <row r="20">
          <cell r="A20" t="str">
            <v>E1</v>
          </cell>
          <cell r="C20">
            <v>30600</v>
          </cell>
        </row>
        <row r="22">
          <cell r="A22" t="str">
            <v>PKW-Fahrer</v>
          </cell>
          <cell r="C22">
            <v>0</v>
          </cell>
        </row>
        <row r="24">
          <cell r="A24" t="str">
            <v>E6-E9</v>
          </cell>
          <cell r="B24" t="str">
            <v>Fremdsprachenassistent/in (-sekretär/in)</v>
          </cell>
          <cell r="C24">
            <v>54900</v>
          </cell>
        </row>
        <row r="25">
          <cell r="A25" t="str">
            <v>E2-E5</v>
          </cell>
          <cell r="B25" t="str">
            <v>Bürokommunikation</v>
          </cell>
          <cell r="C25">
            <v>46400</v>
          </cell>
        </row>
        <row r="29">
          <cell r="A29" t="str">
            <v>a) Hiwi abg.HB</v>
          </cell>
          <cell r="B29" t="str">
            <v>a) wiss. Hilfskraft mit abgeschlossener wissenschaftlicher Hochschulausbildung oder mit einem Master Abschluss der akkreditiert ist
einschl. AG-Anteile</v>
          </cell>
          <cell r="C29">
            <v>20.224</v>
          </cell>
        </row>
        <row r="30">
          <cell r="A30" t="str">
            <v>b) Hiwi FH,BCAb</v>
          </cell>
          <cell r="B30" t="str">
            <v>b) wiss. Hilfskraft mit Fachhochschulabschluss, Bachelor-Abschluss oder Master-Abschluss der nicht akkreditiert ist
einschl. AG-Anteile</v>
          </cell>
          <cell r="C30">
            <v>14.8992</v>
          </cell>
        </row>
        <row r="31">
          <cell r="A31" t="str">
            <v>c) stud.Hi</v>
          </cell>
          <cell r="B31" t="str">
            <v>c) studentische Hilfskraft ohne abgeschlossene Hochschulausbildung im Sinn der Buchstaben a) und b)
einschl. AG-Anteile</v>
          </cell>
          <cell r="C31">
            <v>12.8128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33"/>
    </sheetView>
  </sheetViews>
  <sheetFormatPr defaultColWidth="11.421875" defaultRowHeight="12.75"/>
  <cols>
    <col min="1" max="1" width="23.00390625" style="54" bestFit="1" customWidth="1"/>
    <col min="2" max="2" width="146.57421875" style="0" customWidth="1"/>
  </cols>
  <sheetData>
    <row r="1" spans="1:2" ht="15">
      <c r="A1" s="121" t="s">
        <v>205</v>
      </c>
      <c r="B1" s="120"/>
    </row>
    <row r="2" spans="1:2" ht="15">
      <c r="A2"/>
      <c r="B2" s="54"/>
    </row>
    <row r="3" spans="1:2" ht="15">
      <c r="A3" s="54" t="s">
        <v>167</v>
      </c>
      <c r="B3" s="119" t="s">
        <v>168</v>
      </c>
    </row>
    <row r="4" spans="1:2" ht="14.25">
      <c r="A4"/>
      <c r="B4" s="119"/>
    </row>
    <row r="5" spans="1:2" ht="28.5">
      <c r="A5" s="54" t="s">
        <v>206</v>
      </c>
      <c r="B5" s="119" t="s">
        <v>207</v>
      </c>
    </row>
    <row r="6" spans="1:2" ht="14.25">
      <c r="A6"/>
      <c r="B6" s="119"/>
    </row>
    <row r="7" spans="1:2" ht="42.75">
      <c r="A7" s="54" t="s">
        <v>169</v>
      </c>
      <c r="B7" s="119" t="s">
        <v>208</v>
      </c>
    </row>
    <row r="8" spans="1:2" ht="14.25">
      <c r="A8"/>
      <c r="B8" s="119"/>
    </row>
    <row r="9" spans="1:2" ht="28.5">
      <c r="A9" s="54" t="s">
        <v>209</v>
      </c>
      <c r="B9" s="119" t="s">
        <v>210</v>
      </c>
    </row>
    <row r="10" spans="1:2" ht="14.25">
      <c r="A10"/>
      <c r="B10" s="119"/>
    </row>
    <row r="11" spans="1:2" ht="28.5">
      <c r="A11" s="54" t="s">
        <v>170</v>
      </c>
      <c r="B11" s="119" t="s">
        <v>211</v>
      </c>
    </row>
    <row r="12" spans="1:2" ht="14.25">
      <c r="A12"/>
      <c r="B12" s="119"/>
    </row>
    <row r="13" spans="1:2" ht="15">
      <c r="A13" s="54" t="s">
        <v>212</v>
      </c>
      <c r="B13" s="119" t="s">
        <v>213</v>
      </c>
    </row>
    <row r="14" spans="1:2" ht="14.25">
      <c r="A14"/>
      <c r="B14" s="119"/>
    </row>
    <row r="15" spans="1:2" ht="15">
      <c r="A15" s="54" t="s">
        <v>171</v>
      </c>
      <c r="B15" s="119" t="s">
        <v>173</v>
      </c>
    </row>
    <row r="16" spans="1:2" ht="14.25">
      <c r="A16"/>
      <c r="B16" s="119"/>
    </row>
    <row r="17" spans="1:2" ht="57">
      <c r="A17" s="54" t="s">
        <v>214</v>
      </c>
      <c r="B17" s="119" t="s">
        <v>174</v>
      </c>
    </row>
    <row r="18" spans="1:2" ht="14.25">
      <c r="A18"/>
      <c r="B18" s="119"/>
    </row>
    <row r="19" spans="1:2" ht="15">
      <c r="A19" s="54" t="s">
        <v>215</v>
      </c>
      <c r="B19" s="119" t="s">
        <v>175</v>
      </c>
    </row>
    <row r="20" spans="1:2" ht="14.25">
      <c r="A20"/>
      <c r="B20" s="119"/>
    </row>
    <row r="21" spans="1:2" ht="15">
      <c r="A21" s="54" t="s">
        <v>216</v>
      </c>
      <c r="B21" s="119" t="s">
        <v>173</v>
      </c>
    </row>
    <row r="22" spans="1:2" ht="14.25">
      <c r="A22"/>
      <c r="B22" s="119"/>
    </row>
    <row r="23" spans="1:2" ht="15">
      <c r="A23" s="54" t="s">
        <v>172</v>
      </c>
      <c r="B23" s="119" t="s">
        <v>176</v>
      </c>
    </row>
    <row r="25" spans="1:2" ht="15">
      <c r="A25" s="54" t="s">
        <v>44</v>
      </c>
      <c r="B25" s="119" t="s">
        <v>173</v>
      </c>
    </row>
    <row r="27" spans="1:2" ht="15">
      <c r="A27" s="54" t="s">
        <v>217</v>
      </c>
      <c r="B27" s="119" t="s">
        <v>177</v>
      </c>
    </row>
    <row r="29" spans="1:2" ht="12.75">
      <c r="A29" s="128" t="s">
        <v>218</v>
      </c>
      <c r="B29" s="129"/>
    </row>
    <row r="32" ht="15">
      <c r="A32" s="54" t="s">
        <v>223</v>
      </c>
    </row>
  </sheetData>
  <sheetProtection password="CF1C" sheet="1"/>
  <mergeCells count="1">
    <mergeCell ref="A29:B2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6"/>
  <sheetViews>
    <sheetView zoomScale="76" zoomScaleNormal="76" zoomScaleSheetLayoutView="85" zoomScalePageLayoutView="75" workbookViewId="0" topLeftCell="A1">
      <selection activeCell="N7" sqref="N7:O7"/>
    </sheetView>
  </sheetViews>
  <sheetFormatPr defaultColWidth="11.421875" defaultRowHeight="12.75"/>
  <cols>
    <col min="1" max="1" width="17.57421875" style="61" customWidth="1"/>
    <col min="2" max="2" width="14.7109375" style="61" customWidth="1"/>
    <col min="3" max="3" width="50.421875" style="61" customWidth="1"/>
    <col min="4" max="4" width="11.140625" style="61" customWidth="1"/>
    <col min="5" max="5" width="10.140625" style="72" customWidth="1"/>
    <col min="6" max="6" width="11.28125" style="72" customWidth="1"/>
    <col min="7" max="7" width="18.57421875" style="72" customWidth="1"/>
    <col min="8" max="8" width="20.00390625" style="73" customWidth="1"/>
    <col min="9" max="9" width="10.00390625" style="73" customWidth="1"/>
    <col min="10" max="10" width="9.28125" style="73" customWidth="1"/>
    <col min="11" max="11" width="21.8515625" style="73" customWidth="1"/>
    <col min="12" max="12" width="20.00390625" style="61" bestFit="1" customWidth="1"/>
    <col min="13" max="13" width="12.28125" style="61" customWidth="1"/>
    <col min="14" max="14" width="16.8515625" style="61" bestFit="1" customWidth="1"/>
    <col min="15" max="15" width="29.140625" style="61" customWidth="1"/>
    <col min="16" max="16384" width="11.421875" style="61" customWidth="1"/>
  </cols>
  <sheetData>
    <row r="1" spans="1:15" ht="24.75" customHeight="1">
      <c r="A1" s="155" t="s">
        <v>224</v>
      </c>
      <c r="B1" s="155"/>
      <c r="C1" s="155"/>
      <c r="D1" s="155"/>
      <c r="E1" s="155"/>
      <c r="F1" s="155"/>
      <c r="G1" s="155"/>
      <c r="H1" s="155"/>
      <c r="I1" s="155"/>
      <c r="J1" s="155"/>
      <c r="K1" s="155"/>
      <c r="L1" s="155"/>
      <c r="M1" s="155"/>
      <c r="N1" s="155"/>
      <c r="O1" s="155"/>
    </row>
    <row r="2" spans="1:15" ht="24.75" customHeight="1">
      <c r="A2" s="156" t="s">
        <v>222</v>
      </c>
      <c r="B2" s="156"/>
      <c r="C2" s="156"/>
      <c r="D2" s="156"/>
      <c r="E2" s="156"/>
      <c r="F2" s="156"/>
      <c r="G2" s="156"/>
      <c r="H2" s="156"/>
      <c r="I2" s="156"/>
      <c r="J2" s="156"/>
      <c r="K2" s="156"/>
      <c r="L2" s="156"/>
      <c r="M2" s="156"/>
      <c r="N2" s="156"/>
      <c r="O2" s="156"/>
    </row>
    <row r="3" spans="1:14" ht="24.75" customHeight="1" thickBot="1">
      <c r="A3" s="62"/>
      <c r="B3" s="63"/>
      <c r="C3" s="62"/>
      <c r="D3" s="62"/>
      <c r="E3" s="62"/>
      <c r="F3" s="62"/>
      <c r="G3" s="62"/>
      <c r="H3" s="62"/>
      <c r="I3" s="62"/>
      <c r="J3" s="62"/>
      <c r="K3" s="62"/>
      <c r="L3" s="62"/>
      <c r="M3" s="64" t="s">
        <v>191</v>
      </c>
      <c r="N3" s="65">
        <f ca="1">TODAY()</f>
        <v>43605</v>
      </c>
    </row>
    <row r="4" spans="1:15" ht="99.75" customHeight="1">
      <c r="A4" s="24" t="s">
        <v>31</v>
      </c>
      <c r="B4" s="25" t="s">
        <v>37</v>
      </c>
      <c r="C4" s="26" t="s">
        <v>0</v>
      </c>
      <c r="D4" s="25" t="s">
        <v>194</v>
      </c>
      <c r="E4" s="25" t="s">
        <v>1</v>
      </c>
      <c r="F4" s="25" t="s">
        <v>43</v>
      </c>
      <c r="G4" s="25" t="s">
        <v>38</v>
      </c>
      <c r="H4" s="136" t="s">
        <v>39</v>
      </c>
      <c r="I4" s="137"/>
      <c r="J4" s="136" t="s">
        <v>40</v>
      </c>
      <c r="K4" s="137"/>
      <c r="L4" s="136" t="s">
        <v>41</v>
      </c>
      <c r="M4" s="137"/>
      <c r="N4" s="136" t="s">
        <v>6</v>
      </c>
      <c r="O4" s="137"/>
    </row>
    <row r="5" spans="1:15" ht="39" customHeight="1">
      <c r="A5" s="27"/>
      <c r="B5" s="28"/>
      <c r="C5" s="29"/>
      <c r="D5" s="28"/>
      <c r="E5" s="28"/>
      <c r="F5" s="28"/>
      <c r="G5" s="28"/>
      <c r="H5" s="138"/>
      <c r="I5" s="139"/>
      <c r="J5" s="138"/>
      <c r="K5" s="139"/>
      <c r="L5" s="138"/>
      <c r="M5" s="139"/>
      <c r="N5" s="138"/>
      <c r="O5" s="139"/>
    </row>
    <row r="6" spans="1:15" s="66" customFormat="1" ht="18">
      <c r="A6" s="30">
        <v>1</v>
      </c>
      <c r="B6" s="57">
        <v>2</v>
      </c>
      <c r="C6" s="31">
        <v>4</v>
      </c>
      <c r="D6" s="57">
        <v>6</v>
      </c>
      <c r="E6" s="57">
        <v>7</v>
      </c>
      <c r="F6" s="57">
        <v>8</v>
      </c>
      <c r="G6" s="57">
        <v>9</v>
      </c>
      <c r="H6" s="140">
        <v>10</v>
      </c>
      <c r="I6" s="140"/>
      <c r="J6" s="140">
        <v>11</v>
      </c>
      <c r="K6" s="140"/>
      <c r="L6" s="140">
        <v>12</v>
      </c>
      <c r="M6" s="140"/>
      <c r="N6" s="140">
        <v>13</v>
      </c>
      <c r="O6" s="140"/>
    </row>
    <row r="7" spans="1:15" ht="20.25">
      <c r="A7" s="47"/>
      <c r="B7" s="32"/>
      <c r="C7" s="36"/>
      <c r="D7" s="33"/>
      <c r="E7" s="34"/>
      <c r="F7" s="1"/>
      <c r="G7" s="35">
        <f>IF(E7&lt;&gt;"",VLOOKUP(F7,Personalrichtsätze!A$3:C$25,3,FALSE)*E7/12*D7,"")</f>
      </c>
      <c r="H7" s="132"/>
      <c r="I7" s="132"/>
      <c r="J7" s="134"/>
      <c r="K7" s="134"/>
      <c r="L7" s="142">
        <f>IF(J7&lt;&gt;"",(VLOOKUP(H7,Personalrichtsätze!A$29:C$31,3,FALSE)*J7*D7)+(VLOOKUP(H7,Personalrichtsätze!A$29:C$31,3,FALSE)*J7*80%),"")</f>
      </c>
      <c r="M7" s="142"/>
      <c r="N7" s="144"/>
      <c r="O7" s="144"/>
    </row>
    <row r="8" spans="1:15" ht="20.25">
      <c r="A8" s="47"/>
      <c r="B8" s="32"/>
      <c r="C8" s="36"/>
      <c r="D8" s="33"/>
      <c r="E8" s="34"/>
      <c r="F8" s="1"/>
      <c r="G8" s="35">
        <f>IF(E8&lt;&gt;"",VLOOKUP(F8,Personalrichtsätze!A$3:C$25,3,FALSE)*E8/12*D8,"")</f>
      </c>
      <c r="H8" s="132"/>
      <c r="I8" s="132"/>
      <c r="J8" s="134"/>
      <c r="K8" s="134"/>
      <c r="L8" s="142">
        <f>IF(J8&lt;&gt;"",(VLOOKUP(H8,Personalrichtsätze!A$29:C$31,3,FALSE)*J8*D8)+(VLOOKUP(H8,Personalrichtsätze!A$29:C$31,3,FALSE)*J8*80%),"")</f>
      </c>
      <c r="M8" s="142"/>
      <c r="N8" s="144"/>
      <c r="O8" s="144"/>
    </row>
    <row r="9" spans="1:15" ht="20.25">
      <c r="A9" s="47"/>
      <c r="B9" s="32"/>
      <c r="C9" s="36"/>
      <c r="D9" s="33"/>
      <c r="E9" s="34"/>
      <c r="F9" s="1"/>
      <c r="G9" s="35">
        <f>IF(E9&lt;&gt;"",VLOOKUP(F9,Personalrichtsätze!A$3:C$25,3,FALSE)*E9/12*D9,"")</f>
      </c>
      <c r="H9" s="132"/>
      <c r="I9" s="132"/>
      <c r="J9" s="134"/>
      <c r="K9" s="134"/>
      <c r="L9" s="142">
        <f>IF(J9&lt;&gt;"",(VLOOKUP(H9,Personalrichtsätze!A$29:C$31,3,FALSE)*J9*D9)+(VLOOKUP(H9,Personalrichtsätze!A$29:C$31,3,FALSE)*J9*80%),"")</f>
      </c>
      <c r="M9" s="142"/>
      <c r="N9" s="144"/>
      <c r="O9" s="144"/>
    </row>
    <row r="10" spans="1:15" ht="20.25">
      <c r="A10" s="47"/>
      <c r="B10" s="32"/>
      <c r="C10" s="36"/>
      <c r="D10" s="33"/>
      <c r="E10" s="34"/>
      <c r="F10" s="1"/>
      <c r="G10" s="35">
        <f>IF(E10&lt;&gt;"",VLOOKUP(F10,Personalrichtsätze!A$3:C$25,3,FALSE)*E10/12*D10,"")</f>
      </c>
      <c r="H10" s="132"/>
      <c r="I10" s="132"/>
      <c r="J10" s="134"/>
      <c r="K10" s="134"/>
      <c r="L10" s="142">
        <f>IF(J10&lt;&gt;"",(VLOOKUP(H10,Personalrichtsätze!A$29:C$31,3,FALSE)*J10*D10)+(VLOOKUP(H10,Personalrichtsätze!A$29:C$31,3,FALSE)*J10*80%),"")</f>
      </c>
      <c r="M10" s="142"/>
      <c r="N10" s="144"/>
      <c r="O10" s="144"/>
    </row>
    <row r="11" spans="1:15" ht="20.25">
      <c r="A11" s="47"/>
      <c r="B11" s="32"/>
      <c r="C11" s="36"/>
      <c r="D11" s="33"/>
      <c r="E11" s="34"/>
      <c r="F11" s="1"/>
      <c r="G11" s="35">
        <f>IF(E11&lt;&gt;"",VLOOKUP(F11,Personalrichtsätze!A$3:C$25,3,FALSE)*E11/12*D11,"")</f>
      </c>
      <c r="H11" s="132"/>
      <c r="I11" s="132"/>
      <c r="J11" s="134"/>
      <c r="K11" s="134"/>
      <c r="L11" s="142">
        <f>IF(J11&lt;&gt;"",(VLOOKUP(H11,Personalrichtsätze!A$29:C$31,3,FALSE)*J11*D11)+(VLOOKUP(H11,Personalrichtsätze!A$29:C$31,3,FALSE)*J11*80%),"")</f>
      </c>
      <c r="M11" s="142"/>
      <c r="N11" s="144"/>
      <c r="O11" s="144"/>
    </row>
    <row r="12" spans="1:15" ht="20.25">
      <c r="A12" s="47"/>
      <c r="B12" s="32"/>
      <c r="C12" s="36"/>
      <c r="D12" s="33"/>
      <c r="E12" s="34"/>
      <c r="F12" s="1"/>
      <c r="G12" s="35">
        <f>IF(E12&lt;&gt;"",VLOOKUP(F12,Personalrichtsätze!A$3:C$25,3,FALSE)*E12/12*D12,"")</f>
      </c>
      <c r="H12" s="132"/>
      <c r="I12" s="132"/>
      <c r="J12" s="134"/>
      <c r="K12" s="134"/>
      <c r="L12" s="142">
        <f>IF(J12&lt;&gt;"",(VLOOKUP(H12,Personalrichtsätze!A$29:C$31,3,FALSE)*J12*D12)+(VLOOKUP(H12,Personalrichtsätze!A$29:C$31,3,FALSE)*J12*80%),"")</f>
      </c>
      <c r="M12" s="142"/>
      <c r="N12" s="144"/>
      <c r="O12" s="144"/>
    </row>
    <row r="13" spans="1:15" ht="20.25">
      <c r="A13" s="47"/>
      <c r="B13" s="32"/>
      <c r="C13" s="36"/>
      <c r="D13" s="33"/>
      <c r="E13" s="34"/>
      <c r="F13" s="1"/>
      <c r="G13" s="35">
        <f>IF(E13&lt;&gt;"",VLOOKUP(F13,Personalrichtsätze!A$3:C$25,3,FALSE)*E13/12*D13,"")</f>
      </c>
      <c r="H13" s="132"/>
      <c r="I13" s="132"/>
      <c r="J13" s="134"/>
      <c r="K13" s="134"/>
      <c r="L13" s="142">
        <f>IF(J13&lt;&gt;"",(VLOOKUP(H13,Personalrichtsätze!A$29:C$31,3,FALSE)*J13*D13)+(VLOOKUP(H13,Personalrichtsätze!A$29:C$31,3,FALSE)*J13*80%),"")</f>
      </c>
      <c r="M13" s="142"/>
      <c r="N13" s="144"/>
      <c r="O13" s="144"/>
    </row>
    <row r="14" spans="1:15" ht="20.25">
      <c r="A14" s="47"/>
      <c r="B14" s="32"/>
      <c r="C14" s="36"/>
      <c r="D14" s="33"/>
      <c r="E14" s="34"/>
      <c r="F14" s="1"/>
      <c r="G14" s="35">
        <f>IF(E14&lt;&gt;"",VLOOKUP(F14,Personalrichtsätze!A$3:C$25,3,FALSE)*E14/12*D14,"")</f>
      </c>
      <c r="H14" s="132"/>
      <c r="I14" s="132"/>
      <c r="J14" s="134"/>
      <c r="K14" s="134"/>
      <c r="L14" s="142">
        <f>IF(J14&lt;&gt;"",(VLOOKUP(H14,Personalrichtsätze!A$29:C$31,3,FALSE)*J14*D14)+(VLOOKUP(H14,Personalrichtsätze!A$29:C$31,3,FALSE)*J14*80%),"")</f>
      </c>
      <c r="M14" s="142"/>
      <c r="N14" s="144"/>
      <c r="O14" s="144"/>
    </row>
    <row r="15" spans="1:15" ht="20.25">
      <c r="A15" s="47"/>
      <c r="B15" s="32"/>
      <c r="C15" s="36"/>
      <c r="D15" s="33"/>
      <c r="E15" s="34"/>
      <c r="F15" s="1"/>
      <c r="G15" s="35">
        <f>IF(E15&lt;&gt;"",VLOOKUP(F15,Personalrichtsätze!A$3:C$25,3,FALSE)*E15/12*D15,"")</f>
      </c>
      <c r="H15" s="132"/>
      <c r="I15" s="132"/>
      <c r="J15" s="134"/>
      <c r="K15" s="134"/>
      <c r="L15" s="142">
        <f>IF(J15&lt;&gt;"",(VLOOKUP(H15,Personalrichtsätze!A$29:C$31,3,FALSE)*J15*D15)+(VLOOKUP(H15,Personalrichtsätze!A$29:C$31,3,FALSE)*J15*80%),"")</f>
      </c>
      <c r="M15" s="142"/>
      <c r="N15" s="144"/>
      <c r="O15" s="144"/>
    </row>
    <row r="16" spans="1:15" ht="20.25">
      <c r="A16" s="47"/>
      <c r="B16" s="32"/>
      <c r="C16" s="36"/>
      <c r="D16" s="33"/>
      <c r="E16" s="34"/>
      <c r="F16" s="1"/>
      <c r="G16" s="35">
        <f>IF(E16&lt;&gt;"",VLOOKUP(F16,Personalrichtsätze!A$3:C$25,3,FALSE)*E16/12*D16,"")</f>
      </c>
      <c r="H16" s="132"/>
      <c r="I16" s="132"/>
      <c r="J16" s="134"/>
      <c r="K16" s="134"/>
      <c r="L16" s="142">
        <f>IF(J16&lt;&gt;"",(VLOOKUP(H16,Personalrichtsätze!A$29:C$31,3,FALSE)*J16*D16)+(VLOOKUP(H16,Personalrichtsätze!A$29:C$31,3,FALSE)*J16*80%),"")</f>
      </c>
      <c r="M16" s="142"/>
      <c r="N16" s="144"/>
      <c r="O16" s="144"/>
    </row>
    <row r="17" spans="1:15" ht="20.25">
      <c r="A17" s="47"/>
      <c r="B17" s="32"/>
      <c r="C17" s="36"/>
      <c r="D17" s="33"/>
      <c r="E17" s="34"/>
      <c r="F17" s="1"/>
      <c r="G17" s="35">
        <f>IF(E17&lt;&gt;"",VLOOKUP(F17,Personalrichtsätze!A$3:C$25,3,FALSE)*E17/12*D17,"")</f>
      </c>
      <c r="H17" s="132"/>
      <c r="I17" s="132"/>
      <c r="J17" s="134"/>
      <c r="K17" s="134"/>
      <c r="L17" s="142">
        <f>IF(J17&lt;&gt;"",(VLOOKUP(H17,Personalrichtsätze!A$29:C$31,3,FALSE)*J17*D17)+(VLOOKUP(H17,Personalrichtsätze!A$29:C$31,3,FALSE)*J17*80%),"")</f>
      </c>
      <c r="M17" s="142"/>
      <c r="N17" s="144"/>
      <c r="O17" s="144"/>
    </row>
    <row r="18" spans="1:15" ht="20.25">
      <c r="A18" s="47"/>
      <c r="B18" s="32"/>
      <c r="C18" s="36"/>
      <c r="D18" s="33"/>
      <c r="E18" s="34"/>
      <c r="F18" s="1"/>
      <c r="G18" s="35">
        <f>IF(E18&lt;&gt;"",VLOOKUP(F18,Personalrichtsätze!A$3:C$25,3,FALSE)*E18/12*D18,"")</f>
      </c>
      <c r="H18" s="132"/>
      <c r="I18" s="132"/>
      <c r="J18" s="134"/>
      <c r="K18" s="134"/>
      <c r="L18" s="142">
        <f>IF(J18&lt;&gt;"",(VLOOKUP(H18,Personalrichtsätze!A$29:C$31,3,FALSE)*J18*D18)+(VLOOKUP(H18,Personalrichtsätze!A$29:C$31,3,FALSE)*J18*80%),"")</f>
      </c>
      <c r="M18" s="142"/>
      <c r="N18" s="144"/>
      <c r="O18" s="144"/>
    </row>
    <row r="19" spans="1:15" ht="20.25">
      <c r="A19" s="47"/>
      <c r="B19" s="32"/>
      <c r="C19" s="36"/>
      <c r="D19" s="33"/>
      <c r="E19" s="34"/>
      <c r="F19" s="1"/>
      <c r="G19" s="35">
        <f>IF(E19&lt;&gt;"",VLOOKUP(F19,Personalrichtsätze!A$3:C$25,3,FALSE)*E19/12*D19,"")</f>
      </c>
      <c r="H19" s="132"/>
      <c r="I19" s="132"/>
      <c r="J19" s="134"/>
      <c r="K19" s="134"/>
      <c r="L19" s="142">
        <f>IF(J19&lt;&gt;"",(VLOOKUP(H19,Personalrichtsätze!A$29:C$31,3,FALSE)*J19*D19)+(VLOOKUP(H19,Personalrichtsätze!A$29:C$31,3,FALSE)*J19*80%),"")</f>
      </c>
      <c r="M19" s="142"/>
      <c r="N19" s="144"/>
      <c r="O19" s="144"/>
    </row>
    <row r="20" spans="1:15" ht="20.25">
      <c r="A20" s="47"/>
      <c r="B20" s="32"/>
      <c r="C20" s="36"/>
      <c r="D20" s="33"/>
      <c r="E20" s="34"/>
      <c r="F20" s="1"/>
      <c r="G20" s="35">
        <f>IF(E20&lt;&gt;"",VLOOKUP(F20,Personalrichtsätze!A$3:C$25,3,FALSE)*E20/12*D20,"")</f>
      </c>
      <c r="H20" s="132"/>
      <c r="I20" s="132"/>
      <c r="J20" s="134"/>
      <c r="K20" s="134"/>
      <c r="L20" s="142">
        <f>IF(J20&lt;&gt;"",(VLOOKUP(H20,Personalrichtsätze!A$29:C$31,3,FALSE)*J20*D20)+(VLOOKUP(H20,Personalrichtsätze!A$29:C$31,3,FALSE)*J20*80%),"")</f>
      </c>
      <c r="M20" s="142"/>
      <c r="N20" s="144"/>
      <c r="O20" s="144"/>
    </row>
    <row r="21" spans="1:15" ht="21" thickBot="1">
      <c r="A21" s="48"/>
      <c r="B21" s="37"/>
      <c r="C21" s="50"/>
      <c r="D21" s="38"/>
      <c r="E21" s="40"/>
      <c r="F21" s="39"/>
      <c r="G21" s="35">
        <f>IF(E21&lt;&gt;"",VLOOKUP(F21,Personalrichtsätze!A$3:C$25,3,FALSE)*E21/12*D21,"")</f>
      </c>
      <c r="H21" s="133"/>
      <c r="I21" s="133"/>
      <c r="J21" s="143"/>
      <c r="K21" s="143"/>
      <c r="L21" s="142">
        <f>IF(J21&lt;&gt;"",(VLOOKUP(H21,Personalrichtsätze!A$29:C$31,3,FALSE)*J21*D21)+(VLOOKUP(H21,Personalrichtsätze!A$29:C$31,3,FALSE)*J21*80%),"")</f>
      </c>
      <c r="M21" s="142"/>
      <c r="N21" s="147"/>
      <c r="O21" s="147"/>
    </row>
    <row r="22" spans="1:15" ht="21" thickBot="1">
      <c r="A22" s="67" t="s">
        <v>44</v>
      </c>
      <c r="B22" s="68"/>
      <c r="C22" s="69"/>
      <c r="D22" s="70"/>
      <c r="E22" s="70"/>
      <c r="F22" s="71"/>
      <c r="G22" s="71"/>
      <c r="H22" s="130"/>
      <c r="I22" s="130"/>
      <c r="J22" s="141"/>
      <c r="K22" s="141"/>
      <c r="L22" s="141"/>
      <c r="M22" s="141"/>
      <c r="N22" s="145">
        <f>SUM($G$7:$G$21)+SUM($L$7:$M$21)+SUM($N$7:$O$21)</f>
        <v>0</v>
      </c>
      <c r="O22" s="146"/>
    </row>
    <row r="23" spans="3:14" ht="21.75" thickBot="1" thickTop="1">
      <c r="C23" s="72"/>
      <c r="D23" s="73"/>
      <c r="K23" s="74"/>
      <c r="N23" s="75"/>
    </row>
    <row r="24" spans="1:16" ht="20.25">
      <c r="A24" s="114" t="s">
        <v>183</v>
      </c>
      <c r="B24" s="76"/>
      <c r="C24" s="77"/>
      <c r="D24" s="78"/>
      <c r="E24" s="113" t="s">
        <v>184</v>
      </c>
      <c r="F24" s="77"/>
      <c r="G24" s="77"/>
      <c r="H24" s="78"/>
      <c r="I24" s="78"/>
      <c r="J24" s="116" t="s">
        <v>190</v>
      </c>
      <c r="K24" s="104"/>
      <c r="L24" s="105"/>
      <c r="M24" s="105"/>
      <c r="N24" s="117" t="s">
        <v>185</v>
      </c>
      <c r="O24" s="79"/>
      <c r="P24" s="75"/>
    </row>
    <row r="25" spans="1:16" ht="20.25">
      <c r="A25" s="150"/>
      <c r="B25" s="151"/>
      <c r="C25" s="151"/>
      <c r="D25" s="74"/>
      <c r="E25" s="135"/>
      <c r="F25" s="135"/>
      <c r="G25" s="135"/>
      <c r="H25" s="135"/>
      <c r="I25" s="75"/>
      <c r="J25" s="152"/>
      <c r="K25" s="152"/>
      <c r="L25" s="152"/>
      <c r="M25" s="80"/>
      <c r="N25" s="153"/>
      <c r="O25" s="154"/>
      <c r="P25" s="75"/>
    </row>
    <row r="26" spans="1:16" ht="20.25">
      <c r="A26" s="81"/>
      <c r="B26" s="82"/>
      <c r="C26" s="83"/>
      <c r="D26" s="74"/>
      <c r="E26" s="83"/>
      <c r="F26" s="83"/>
      <c r="G26" s="83"/>
      <c r="H26" s="74"/>
      <c r="I26" s="74"/>
      <c r="J26" s="74"/>
      <c r="K26" s="74"/>
      <c r="L26" s="75"/>
      <c r="M26" s="75"/>
      <c r="N26" s="75"/>
      <c r="O26" s="84"/>
      <c r="P26" s="75"/>
    </row>
    <row r="27" spans="1:16" ht="20.25">
      <c r="A27" s="115" t="s">
        <v>182</v>
      </c>
      <c r="B27" s="82"/>
      <c r="C27" s="83"/>
      <c r="D27" s="74"/>
      <c r="E27" s="112" t="s">
        <v>204</v>
      </c>
      <c r="F27" s="83"/>
      <c r="G27" s="83"/>
      <c r="H27" s="74"/>
      <c r="I27" s="74"/>
      <c r="J27" s="118" t="s">
        <v>197</v>
      </c>
      <c r="K27" s="74"/>
      <c r="L27" s="75"/>
      <c r="M27" s="118" t="s">
        <v>201</v>
      </c>
      <c r="O27" s="84"/>
      <c r="P27" s="75"/>
    </row>
    <row r="28" spans="1:16" ht="20.25">
      <c r="A28" s="150"/>
      <c r="B28" s="151"/>
      <c r="C28" s="151"/>
      <c r="D28" s="74"/>
      <c r="E28" s="135"/>
      <c r="F28" s="135"/>
      <c r="G28" s="135"/>
      <c r="H28" s="135"/>
      <c r="I28" s="75"/>
      <c r="J28" s="106"/>
      <c r="K28" s="106"/>
      <c r="L28" s="80"/>
      <c r="M28" s="110" t="s">
        <v>202</v>
      </c>
      <c r="N28" s="126"/>
      <c r="O28" s="107"/>
      <c r="P28" s="75"/>
    </row>
    <row r="29" spans="1:16" ht="20.25">
      <c r="A29" s="81"/>
      <c r="B29" s="82"/>
      <c r="C29" s="83"/>
      <c r="D29" s="74"/>
      <c r="E29" s="83"/>
      <c r="F29" s="83"/>
      <c r="G29" s="83"/>
      <c r="H29" s="74"/>
      <c r="I29" s="74"/>
      <c r="J29" s="74"/>
      <c r="K29" s="74"/>
      <c r="L29" s="75"/>
      <c r="M29" s="111" t="s">
        <v>203</v>
      </c>
      <c r="N29" s="108"/>
      <c r="O29" s="109"/>
      <c r="P29" s="75"/>
    </row>
    <row r="30" spans="1:16" ht="20.25">
      <c r="A30" s="81"/>
      <c r="B30" s="82"/>
      <c r="C30" s="83"/>
      <c r="D30" s="74"/>
      <c r="E30" s="83"/>
      <c r="F30" s="83"/>
      <c r="G30" s="83"/>
      <c r="H30" s="74"/>
      <c r="I30" s="74"/>
      <c r="J30" s="74"/>
      <c r="K30" s="74"/>
      <c r="L30" s="75"/>
      <c r="M30" s="75"/>
      <c r="N30" s="75"/>
      <c r="O30" s="84"/>
      <c r="P30" s="75"/>
    </row>
    <row r="31" spans="1:16" ht="20.25">
      <c r="A31" s="85"/>
      <c r="B31" s="75"/>
      <c r="C31" s="83"/>
      <c r="D31" s="74"/>
      <c r="E31" s="83"/>
      <c r="F31" s="83"/>
      <c r="G31" s="83"/>
      <c r="H31" s="74"/>
      <c r="I31" s="74"/>
      <c r="J31" s="74"/>
      <c r="K31" s="74"/>
      <c r="L31" s="75"/>
      <c r="M31" s="75"/>
      <c r="N31" s="75"/>
      <c r="O31" s="84"/>
      <c r="P31" s="75"/>
    </row>
    <row r="32" spans="1:16" ht="20.25">
      <c r="A32" s="85"/>
      <c r="B32" s="75"/>
      <c r="C32" s="83"/>
      <c r="D32" s="74"/>
      <c r="E32" s="83"/>
      <c r="F32" s="83"/>
      <c r="G32" s="83"/>
      <c r="H32" s="74"/>
      <c r="I32" s="74"/>
      <c r="J32" s="74"/>
      <c r="K32" s="74"/>
      <c r="L32" s="75"/>
      <c r="M32" s="75"/>
      <c r="N32" s="75"/>
      <c r="O32" s="84"/>
      <c r="P32" s="75"/>
    </row>
    <row r="33" spans="1:16" ht="20.25">
      <c r="A33" s="157"/>
      <c r="B33" s="148"/>
      <c r="C33" s="148"/>
      <c r="D33" s="83"/>
      <c r="E33" s="135"/>
      <c r="F33" s="135"/>
      <c r="G33" s="135"/>
      <c r="H33" s="135"/>
      <c r="I33" s="75"/>
      <c r="J33" s="131"/>
      <c r="K33" s="131"/>
      <c r="L33" s="131"/>
      <c r="M33" s="131"/>
      <c r="N33" s="80"/>
      <c r="O33" s="84"/>
      <c r="P33" s="75"/>
    </row>
    <row r="34" spans="1:16" ht="21" thickBot="1">
      <c r="A34" s="86" t="s">
        <v>192</v>
      </c>
      <c r="B34" s="87"/>
      <c r="C34" s="87"/>
      <c r="D34" s="87"/>
      <c r="E34" s="88" t="s">
        <v>193</v>
      </c>
      <c r="F34" s="89"/>
      <c r="G34" s="89"/>
      <c r="H34" s="90"/>
      <c r="I34" s="90"/>
      <c r="J34" s="88" t="s">
        <v>198</v>
      </c>
      <c r="K34" s="90"/>
      <c r="L34" s="87"/>
      <c r="M34" s="87"/>
      <c r="N34" s="87"/>
      <c r="O34" s="91"/>
      <c r="P34" s="75"/>
    </row>
    <row r="35" spans="3:4" ht="20.25">
      <c r="C35" s="72"/>
      <c r="D35" s="73"/>
    </row>
    <row r="36" spans="1:4" ht="20.25">
      <c r="A36" s="92" t="s">
        <v>188</v>
      </c>
      <c r="C36" s="72"/>
      <c r="D36" s="73"/>
    </row>
    <row r="37" spans="1:4" ht="20.25">
      <c r="A37" s="92" t="s">
        <v>189</v>
      </c>
      <c r="C37" s="72"/>
      <c r="D37" s="73"/>
    </row>
    <row r="38" spans="1:4" ht="21" thickBot="1">
      <c r="A38" s="92"/>
      <c r="C38" s="72"/>
      <c r="D38" s="73"/>
    </row>
    <row r="39" spans="1:4" ht="21" thickBot="1">
      <c r="A39" s="46"/>
      <c r="B39" s="61" t="s">
        <v>7</v>
      </c>
      <c r="C39" s="72"/>
      <c r="D39" s="73"/>
    </row>
    <row r="40" spans="3:4" ht="21" thickBot="1">
      <c r="C40" s="72"/>
      <c r="D40" s="73"/>
    </row>
    <row r="41" spans="1:12" ht="21" thickBot="1">
      <c r="A41" s="46"/>
      <c r="B41" s="61" t="s">
        <v>8</v>
      </c>
      <c r="D41" s="149" t="s">
        <v>186</v>
      </c>
      <c r="E41" s="149"/>
      <c r="F41" s="149"/>
      <c r="G41" s="149"/>
      <c r="H41" s="148"/>
      <c r="I41" s="148"/>
      <c r="J41" s="148"/>
      <c r="K41" s="148"/>
      <c r="L41" s="61" t="s">
        <v>187</v>
      </c>
    </row>
    <row r="42" ht="20.25">
      <c r="C42" s="72"/>
    </row>
    <row r="44" ht="20.25">
      <c r="A44" s="61" t="s">
        <v>181</v>
      </c>
    </row>
    <row r="45" ht="20.25">
      <c r="A45" s="61" t="s">
        <v>195</v>
      </c>
    </row>
    <row r="46" ht="20.25">
      <c r="A46" s="61" t="s">
        <v>196</v>
      </c>
    </row>
    <row r="47" ht="20.25">
      <c r="A47" s="93" t="s">
        <v>199</v>
      </c>
    </row>
    <row r="48" spans="8:9" ht="20.25">
      <c r="H48" s="58"/>
      <c r="I48" s="58"/>
    </row>
    <row r="49" spans="1:11" ht="20.25">
      <c r="A49" s="94" t="s">
        <v>42</v>
      </c>
      <c r="B49" s="95"/>
      <c r="C49" s="95"/>
      <c r="D49" s="95"/>
      <c r="E49" s="96"/>
      <c r="F49" s="96"/>
      <c r="G49" s="96"/>
      <c r="H49" s="74"/>
      <c r="J49" s="97"/>
      <c r="K49" s="98"/>
    </row>
    <row r="50" spans="1:11" ht="20.25">
      <c r="A50" s="99"/>
      <c r="B50" s="75"/>
      <c r="C50" s="75"/>
      <c r="D50" s="75"/>
      <c r="E50" s="83"/>
      <c r="F50" s="83"/>
      <c r="G50" s="83"/>
      <c r="H50" s="74"/>
      <c r="J50" s="74"/>
      <c r="K50" s="100"/>
    </row>
    <row r="51" spans="1:11" ht="20.25">
      <c r="A51" s="99" t="s">
        <v>3</v>
      </c>
      <c r="B51" s="75"/>
      <c r="C51" s="75"/>
      <c r="D51" s="75"/>
      <c r="E51" s="83"/>
      <c r="F51" s="83"/>
      <c r="G51" s="83"/>
      <c r="H51" s="74"/>
      <c r="J51" s="74"/>
      <c r="K51" s="100"/>
    </row>
    <row r="52" spans="1:11" ht="20.25">
      <c r="A52" s="99" t="s">
        <v>4</v>
      </c>
      <c r="B52" s="75"/>
      <c r="C52" s="75"/>
      <c r="D52" s="75"/>
      <c r="E52" s="83"/>
      <c r="F52" s="83"/>
      <c r="G52" s="83"/>
      <c r="H52" s="74"/>
      <c r="J52" s="74"/>
      <c r="K52" s="100"/>
    </row>
    <row r="53" spans="1:11" ht="20.25">
      <c r="A53" s="99" t="s">
        <v>5</v>
      </c>
      <c r="B53" s="75"/>
      <c r="C53" s="75"/>
      <c r="D53" s="75"/>
      <c r="E53" s="83"/>
      <c r="F53" s="83"/>
      <c r="G53" s="83"/>
      <c r="H53" s="74"/>
      <c r="J53" s="74"/>
      <c r="K53" s="100"/>
    </row>
    <row r="54" spans="1:11" ht="20.25">
      <c r="A54" s="101"/>
      <c r="B54" s="102"/>
      <c r="C54" s="102"/>
      <c r="D54" s="102"/>
      <c r="E54" s="56"/>
      <c r="F54" s="56"/>
      <c r="G54" s="56"/>
      <c r="H54" s="58"/>
      <c r="I54" s="58"/>
      <c r="J54" s="58"/>
      <c r="K54" s="103"/>
    </row>
    <row r="55" ht="20.25">
      <c r="J55" s="74"/>
    </row>
    <row r="56" ht="20.25">
      <c r="A56" s="61" t="s">
        <v>223</v>
      </c>
    </row>
  </sheetData>
  <sheetProtection password="CF1C" sheet="1" insertRows="0" sort="0" autoFilter="0"/>
  <mergeCells count="89">
    <mergeCell ref="E28:H28"/>
    <mergeCell ref="E33:H33"/>
    <mergeCell ref="J25:L25"/>
    <mergeCell ref="N25:O25"/>
    <mergeCell ref="A1:O1"/>
    <mergeCell ref="A2:O2"/>
    <mergeCell ref="A28:C28"/>
    <mergeCell ref="A33:C33"/>
    <mergeCell ref="N13:O13"/>
    <mergeCell ref="N9:O9"/>
    <mergeCell ref="H41:K41"/>
    <mergeCell ref="D41:G41"/>
    <mergeCell ref="N4:O4"/>
    <mergeCell ref="N5:O5"/>
    <mergeCell ref="A25:C25"/>
    <mergeCell ref="N6:O6"/>
    <mergeCell ref="N7:O7"/>
    <mergeCell ref="N16:O16"/>
    <mergeCell ref="N15:O15"/>
    <mergeCell ref="N14:O14"/>
    <mergeCell ref="N8:O8"/>
    <mergeCell ref="N22:O22"/>
    <mergeCell ref="N21:O21"/>
    <mergeCell ref="N20:O20"/>
    <mergeCell ref="N19:O19"/>
    <mergeCell ref="N18:O18"/>
    <mergeCell ref="N17:O17"/>
    <mergeCell ref="N12:O12"/>
    <mergeCell ref="N11:O11"/>
    <mergeCell ref="N10:O10"/>
    <mergeCell ref="L4:M4"/>
    <mergeCell ref="L5:M5"/>
    <mergeCell ref="L6:M6"/>
    <mergeCell ref="L7:M7"/>
    <mergeCell ref="L8:M8"/>
    <mergeCell ref="L9:M9"/>
    <mergeCell ref="L21:M21"/>
    <mergeCell ref="L10:M10"/>
    <mergeCell ref="L11:M11"/>
    <mergeCell ref="L12:M12"/>
    <mergeCell ref="L13:M13"/>
    <mergeCell ref="L14:M14"/>
    <mergeCell ref="L15:M15"/>
    <mergeCell ref="J4:K4"/>
    <mergeCell ref="J5:K5"/>
    <mergeCell ref="J6:K6"/>
    <mergeCell ref="J22:K22"/>
    <mergeCell ref="J21:K21"/>
    <mergeCell ref="J20:K20"/>
    <mergeCell ref="J19:K19"/>
    <mergeCell ref="J18:K18"/>
    <mergeCell ref="J17:K17"/>
    <mergeCell ref="J15:K15"/>
    <mergeCell ref="J14:K14"/>
    <mergeCell ref="J13:K13"/>
    <mergeCell ref="J12:K12"/>
    <mergeCell ref="J11:K11"/>
    <mergeCell ref="L22:M22"/>
    <mergeCell ref="L16:M16"/>
    <mergeCell ref="L17:M17"/>
    <mergeCell ref="L18:M18"/>
    <mergeCell ref="L19:M19"/>
    <mergeCell ref="L20:M20"/>
    <mergeCell ref="J10:K10"/>
    <mergeCell ref="J9:K9"/>
    <mergeCell ref="J8:K8"/>
    <mergeCell ref="J7:K7"/>
    <mergeCell ref="H4:I4"/>
    <mergeCell ref="H5:I5"/>
    <mergeCell ref="H6:I6"/>
    <mergeCell ref="H8:I8"/>
    <mergeCell ref="H7:I7"/>
    <mergeCell ref="H9:I9"/>
    <mergeCell ref="H10:I10"/>
    <mergeCell ref="H11:I11"/>
    <mergeCell ref="H12:I12"/>
    <mergeCell ref="H13:I13"/>
    <mergeCell ref="H14:I14"/>
    <mergeCell ref="H15:I15"/>
    <mergeCell ref="H22:I22"/>
    <mergeCell ref="J33:M33"/>
    <mergeCell ref="H16:I16"/>
    <mergeCell ref="H17:I17"/>
    <mergeCell ref="H18:I18"/>
    <mergeCell ref="H19:I19"/>
    <mergeCell ref="H20:I20"/>
    <mergeCell ref="H21:I21"/>
    <mergeCell ref="J16:K16"/>
    <mergeCell ref="E25:H25"/>
  </mergeCells>
  <dataValidations count="7">
    <dataValidation type="list" allowBlank="1" sqref="A25">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7:D21">
      <formula1>3</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7:H21">
      <formula1>"a) Hiwi abg.HB, b) Hiwi FH,BCAb, c) stud.Hi"</formula1>
    </dataValidation>
    <dataValidation type="list" allowBlank="1" showInputMessage="1" showErrorMessage="1" promptTitle="Wertigkeit" prompt="Wertigkeit" errorTitle="Wertigkeit" error="Wertigkeit in E-Stufen lt. Liste&#10;" sqref="F7:F21">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7:E21">
      <formula1>1</formula1>
      <formula2>4</formula2>
    </dataValidation>
    <dataValidation type="whole" allowBlank="1" showInputMessage="1" showErrorMessage="1" promptTitle="Zuordnung Maßnahme Stufe lt. VwV" errorTitle="Stufe lt. VwV" error="nur Stufe 1, 2 oder 3 zulässig" sqref="B7:B21">
      <formula1>1</formula1>
      <formula2>3</formula2>
    </dataValidation>
    <dataValidation type="list" allowBlank="1" showInputMessage="1" showErrorMessage="1" promptTitle="Kategorie" errorTitle="Werteeingabe eingeschränkt" error="Werteeingabe auf Auswahlliste beschränkt" sqref="A7:A21">
      <formula1>"Personal, Sachmittel, Literaturmittel, Investitionen"</formula1>
    </dataValidation>
  </dataValidations>
  <hyperlinks>
    <hyperlink ref="A47" r:id="rId1" display="mailto:studierendenvorschlagsbudget@stura.org"/>
  </hyperlinks>
  <printOptions/>
  <pageMargins left="0.7" right="0.7" top="0.75" bottom="0.75" header="0.3" footer="0.3"/>
  <pageSetup fitToHeight="1" fitToWidth="1" horizontalDpi="600" verticalDpi="600" orientation="landscape" paperSize="9" scale="40" r:id="rId2"/>
</worksheet>
</file>

<file path=xl/worksheets/sheet3.xml><?xml version="1.0" encoding="utf-8"?>
<worksheet xmlns="http://schemas.openxmlformats.org/spreadsheetml/2006/main" xmlns:r="http://schemas.openxmlformats.org/officeDocument/2006/relationships">
  <sheetPr>
    <pageSetUpPr fitToPage="1"/>
  </sheetPr>
  <dimension ref="A1:E34"/>
  <sheetViews>
    <sheetView tabSelected="1" zoomScalePageLayoutView="0" workbookViewId="0" topLeftCell="A1">
      <selection activeCell="G26" sqref="G26"/>
    </sheetView>
  </sheetViews>
  <sheetFormatPr defaultColWidth="11.421875" defaultRowHeight="12.75"/>
  <cols>
    <col min="1" max="1" width="21.57421875" style="3" customWidth="1"/>
    <col min="2" max="2" width="44.140625" style="3" customWidth="1"/>
    <col min="3" max="3" width="15.140625" style="3" customWidth="1"/>
    <col min="4" max="16384" width="11.421875" style="3" customWidth="1"/>
  </cols>
  <sheetData>
    <row r="1" ht="15.75">
      <c r="A1" s="2" t="s">
        <v>33</v>
      </c>
    </row>
    <row r="3" spans="1:3" ht="16.5" thickBot="1">
      <c r="A3" s="4"/>
      <c r="B3" s="5"/>
      <c r="C3" s="6">
        <v>2020</v>
      </c>
    </row>
    <row r="4" spans="1:3" ht="15">
      <c r="A4" s="7" t="s">
        <v>9</v>
      </c>
      <c r="B4" s="8"/>
      <c r="C4" s="127">
        <v>124600</v>
      </c>
    </row>
    <row r="5" spans="1:3" ht="15">
      <c r="A5" s="9" t="s">
        <v>10</v>
      </c>
      <c r="B5" s="10"/>
      <c r="C5" s="127">
        <v>106700</v>
      </c>
    </row>
    <row r="6" spans="1:3" ht="15">
      <c r="A6" s="9" t="s">
        <v>11</v>
      </c>
      <c r="B6" s="10"/>
      <c r="C6" s="127">
        <v>95100</v>
      </c>
    </row>
    <row r="7" spans="1:3" ht="15">
      <c r="A7" s="9" t="s">
        <v>226</v>
      </c>
      <c r="B7" s="10"/>
      <c r="C7" s="127">
        <v>95600</v>
      </c>
    </row>
    <row r="8" spans="1:3" ht="15">
      <c r="A8" s="9" t="s">
        <v>12</v>
      </c>
      <c r="B8" s="10"/>
      <c r="C8" s="127">
        <v>75400</v>
      </c>
    </row>
    <row r="9" spans="1:3" ht="15">
      <c r="A9" s="9" t="s">
        <v>13</v>
      </c>
      <c r="B9" s="10"/>
      <c r="C9" s="127">
        <v>83700</v>
      </c>
    </row>
    <row r="10" spans="1:3" ht="15">
      <c r="A10" s="9" t="s">
        <v>14</v>
      </c>
      <c r="B10" s="10"/>
      <c r="C10" s="127">
        <v>78300</v>
      </c>
    </row>
    <row r="11" spans="1:3" ht="15">
      <c r="A11" s="9" t="s">
        <v>15</v>
      </c>
      <c r="B11" s="10"/>
      <c r="C11" s="127">
        <v>67600</v>
      </c>
    </row>
    <row r="12" spans="1:3" ht="15">
      <c r="A12" s="9" t="s">
        <v>16</v>
      </c>
      <c r="B12" s="10"/>
      <c r="C12" s="127">
        <v>63100</v>
      </c>
    </row>
    <row r="13" spans="1:3" ht="15">
      <c r="A13" s="9" t="s">
        <v>17</v>
      </c>
      <c r="B13" s="10"/>
      <c r="C13" s="127">
        <v>59100</v>
      </c>
    </row>
    <row r="14" spans="1:3" ht="15">
      <c r="A14" s="9" t="s">
        <v>18</v>
      </c>
      <c r="B14" s="10"/>
      <c r="C14" s="127">
        <v>57000</v>
      </c>
    </row>
    <row r="15" spans="1:3" ht="15">
      <c r="A15" s="9" t="s">
        <v>19</v>
      </c>
      <c r="B15" s="10"/>
      <c r="C15" s="127">
        <v>53700</v>
      </c>
    </row>
    <row r="16" spans="1:3" ht="15">
      <c r="A16" s="9" t="s">
        <v>20</v>
      </c>
      <c r="B16" s="10"/>
      <c r="C16" s="127">
        <v>51100</v>
      </c>
    </row>
    <row r="17" spans="1:3" ht="15">
      <c r="A17" s="9" t="s">
        <v>21</v>
      </c>
      <c r="B17" s="10"/>
      <c r="C17" s="127">
        <v>45300</v>
      </c>
    </row>
    <row r="18" spans="1:3" ht="15">
      <c r="A18" s="9" t="s">
        <v>22</v>
      </c>
      <c r="B18" s="10"/>
      <c r="C18" s="127">
        <v>45200</v>
      </c>
    </row>
    <row r="19" spans="1:3" ht="15">
      <c r="A19" s="9" t="s">
        <v>23</v>
      </c>
      <c r="B19" s="10"/>
      <c r="C19" s="127">
        <v>45100</v>
      </c>
    </row>
    <row r="20" spans="1:3" ht="15">
      <c r="A20" s="11" t="s">
        <v>24</v>
      </c>
      <c r="B20" s="12"/>
      <c r="C20" s="127">
        <v>42200</v>
      </c>
    </row>
    <row r="21" spans="1:3" ht="15" hidden="1">
      <c r="A21" s="13" t="s">
        <v>25</v>
      </c>
      <c r="B21" s="14"/>
      <c r="C21" s="127">
        <v>33600</v>
      </c>
    </row>
    <row r="22" spans="1:3" ht="15" hidden="1">
      <c r="A22" s="13"/>
      <c r="B22" s="14"/>
      <c r="C22" s="60"/>
    </row>
    <row r="23" spans="1:3" ht="15" hidden="1">
      <c r="A23" s="13" t="s">
        <v>26</v>
      </c>
      <c r="B23" s="14"/>
      <c r="C23" s="59"/>
    </row>
    <row r="24" spans="1:3" ht="15">
      <c r="A24" s="15" t="s">
        <v>25</v>
      </c>
      <c r="B24" s="16"/>
      <c r="C24" s="127">
        <v>33600</v>
      </c>
    </row>
    <row r="25" spans="1:3" ht="15">
      <c r="A25" s="15" t="s">
        <v>27</v>
      </c>
      <c r="B25" s="16" t="s">
        <v>28</v>
      </c>
      <c r="C25" s="127">
        <v>58400</v>
      </c>
    </row>
    <row r="26" spans="1:5" ht="15">
      <c r="A26" s="3" t="s">
        <v>29</v>
      </c>
      <c r="B26" s="3" t="s">
        <v>30</v>
      </c>
      <c r="C26" s="127">
        <v>48600</v>
      </c>
      <c r="E26" s="17"/>
    </row>
    <row r="28" spans="1:3" ht="31.5">
      <c r="A28" s="17"/>
      <c r="B28" s="18"/>
      <c r="C28" s="19" t="s">
        <v>200</v>
      </c>
    </row>
    <row r="29" spans="1:3" ht="75">
      <c r="A29" s="20" t="s">
        <v>34</v>
      </c>
      <c r="B29" s="21" t="s">
        <v>178</v>
      </c>
      <c r="C29" s="22">
        <f>15.8*1.28</f>
        <v>20.224</v>
      </c>
    </row>
    <row r="30" spans="1:3" ht="75">
      <c r="A30" s="20" t="s">
        <v>35</v>
      </c>
      <c r="B30" s="21" t="s">
        <v>179</v>
      </c>
      <c r="C30" s="22">
        <f>11.64*1.28</f>
        <v>14.8992</v>
      </c>
    </row>
    <row r="31" spans="1:3" ht="60">
      <c r="A31" s="20" t="s">
        <v>36</v>
      </c>
      <c r="B31" s="21" t="s">
        <v>180</v>
      </c>
      <c r="C31" s="22">
        <f>10.01*1.28</f>
        <v>12.8128</v>
      </c>
    </row>
    <row r="34" ht="15">
      <c r="A34" s="23"/>
    </row>
  </sheetData>
  <sheetProtection password="CF1C" sheet="1"/>
  <printOptions/>
  <pageMargins left="0.7" right="0.7" top="0.787401575" bottom="0.787401575" header="0.3" footer="0.3"/>
  <pageSetup fitToHeight="0"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
      <selection activeCell="A126" sqref="A126"/>
    </sheetView>
  </sheetViews>
  <sheetFormatPr defaultColWidth="11.421875" defaultRowHeight="12.75"/>
  <sheetData>
    <row r="1" ht="15">
      <c r="A1" s="51" t="s">
        <v>52</v>
      </c>
    </row>
    <row r="2" ht="15">
      <c r="A2" s="51"/>
    </row>
    <row r="3" ht="15">
      <c r="A3" s="51" t="s">
        <v>53</v>
      </c>
    </row>
    <row r="4" ht="15">
      <c r="A4" s="51" t="s">
        <v>54</v>
      </c>
    </row>
    <row r="5" ht="15">
      <c r="A5" s="52" t="s">
        <v>55</v>
      </c>
    </row>
    <row r="6" ht="15">
      <c r="A6" s="52"/>
    </row>
    <row r="7" ht="15">
      <c r="A7" s="51" t="s">
        <v>56</v>
      </c>
    </row>
    <row r="8" ht="15">
      <c r="A8" s="51" t="s">
        <v>57</v>
      </c>
    </row>
    <row r="9" ht="15">
      <c r="A9" s="51" t="s">
        <v>58</v>
      </c>
    </row>
    <row r="10" ht="15">
      <c r="A10" s="51" t="s">
        <v>59</v>
      </c>
    </row>
    <row r="11" ht="15">
      <c r="A11" s="51" t="s">
        <v>60</v>
      </c>
    </row>
    <row r="12" ht="15">
      <c r="A12" s="51" t="s">
        <v>61</v>
      </c>
    </row>
    <row r="13" ht="15">
      <c r="A13" s="51" t="s">
        <v>62</v>
      </c>
    </row>
    <row r="14" ht="15">
      <c r="A14" s="51" t="s">
        <v>63</v>
      </c>
    </row>
    <row r="15" ht="15">
      <c r="A15" s="51" t="s">
        <v>64</v>
      </c>
    </row>
    <row r="16" ht="15">
      <c r="A16" s="51" t="s">
        <v>65</v>
      </c>
    </row>
    <row r="17" ht="15">
      <c r="A17" s="51" t="s">
        <v>66</v>
      </c>
    </row>
    <row r="18" ht="15">
      <c r="A18" s="51" t="s">
        <v>67</v>
      </c>
    </row>
    <row r="19" ht="15">
      <c r="A19" s="51" t="s">
        <v>68</v>
      </c>
    </row>
    <row r="20" ht="15">
      <c r="A20" s="51" t="s">
        <v>69</v>
      </c>
    </row>
    <row r="21" ht="15">
      <c r="A21" s="51" t="s">
        <v>70</v>
      </c>
    </row>
    <row r="22" ht="15">
      <c r="A22" s="51" t="s">
        <v>71</v>
      </c>
    </row>
    <row r="23" ht="15">
      <c r="A23" s="51" t="s">
        <v>72</v>
      </c>
    </row>
    <row r="24" ht="15">
      <c r="A24" s="51" t="s">
        <v>73</v>
      </c>
    </row>
    <row r="25" ht="15">
      <c r="A25" s="51" t="s">
        <v>74</v>
      </c>
    </row>
    <row r="26" ht="15">
      <c r="A26" s="51" t="s">
        <v>75</v>
      </c>
    </row>
    <row r="27" ht="15">
      <c r="A27" s="51" t="s">
        <v>76</v>
      </c>
    </row>
    <row r="28" ht="15">
      <c r="A28" s="51" t="s">
        <v>77</v>
      </c>
    </row>
    <row r="29" ht="15">
      <c r="A29" s="51" t="s">
        <v>78</v>
      </c>
    </row>
    <row r="30" ht="15">
      <c r="A30" s="51" t="s">
        <v>79</v>
      </c>
    </row>
    <row r="31" ht="15">
      <c r="A31" s="51" t="s">
        <v>80</v>
      </c>
    </row>
    <row r="32" ht="15">
      <c r="A32" s="51" t="s">
        <v>81</v>
      </c>
    </row>
    <row r="33" ht="15">
      <c r="A33" s="51" t="s">
        <v>82</v>
      </c>
    </row>
    <row r="34" ht="15">
      <c r="A34" s="51" t="s">
        <v>83</v>
      </c>
    </row>
    <row r="35" ht="15">
      <c r="A35" s="51" t="s">
        <v>84</v>
      </c>
    </row>
    <row r="36" ht="15">
      <c r="A36" s="51" t="s">
        <v>85</v>
      </c>
    </row>
    <row r="37" ht="15">
      <c r="A37" s="51" t="s">
        <v>86</v>
      </c>
    </row>
    <row r="38" ht="15">
      <c r="A38" s="51" t="s">
        <v>87</v>
      </c>
    </row>
    <row r="39" ht="15">
      <c r="A39" s="51" t="s">
        <v>88</v>
      </c>
    </row>
    <row r="40" ht="15">
      <c r="A40" s="51" t="s">
        <v>89</v>
      </c>
    </row>
    <row r="41" ht="15">
      <c r="A41" s="51" t="s">
        <v>90</v>
      </c>
    </row>
    <row r="42" ht="15">
      <c r="A42" s="51" t="s">
        <v>91</v>
      </c>
    </row>
    <row r="43" ht="15">
      <c r="A43" s="51" t="s">
        <v>92</v>
      </c>
    </row>
    <row r="44" ht="15">
      <c r="A44" s="51" t="s">
        <v>93</v>
      </c>
    </row>
    <row r="45" ht="15">
      <c r="A45" s="51" t="s">
        <v>94</v>
      </c>
    </row>
    <row r="46" ht="15">
      <c r="A46" s="51" t="s">
        <v>95</v>
      </c>
    </row>
    <row r="47" ht="15">
      <c r="A47" s="51" t="s">
        <v>96</v>
      </c>
    </row>
    <row r="48" ht="15">
      <c r="A48" s="51"/>
    </row>
    <row r="49" ht="15">
      <c r="A49" s="51" t="s">
        <v>97</v>
      </c>
    </row>
    <row r="50" ht="15">
      <c r="A50" s="51"/>
    </row>
    <row r="51" ht="15">
      <c r="A51" s="51" t="s">
        <v>98</v>
      </c>
    </row>
    <row r="52" ht="15">
      <c r="A52" s="53" t="s">
        <v>99</v>
      </c>
    </row>
    <row r="53" ht="15">
      <c r="A53" s="51" t="s">
        <v>100</v>
      </c>
    </row>
    <row r="54" ht="15">
      <c r="A54" s="51" t="s">
        <v>101</v>
      </c>
    </row>
    <row r="55" ht="15">
      <c r="A55" s="51" t="s">
        <v>102</v>
      </c>
    </row>
    <row r="56" ht="15">
      <c r="A56" s="51" t="s">
        <v>103</v>
      </c>
    </row>
    <row r="57" ht="15">
      <c r="A57" s="51" t="s">
        <v>104</v>
      </c>
    </row>
    <row r="58" ht="15">
      <c r="A58" s="51" t="s">
        <v>105</v>
      </c>
    </row>
    <row r="59" ht="15">
      <c r="A59" s="51" t="s">
        <v>106</v>
      </c>
    </row>
    <row r="60" ht="15">
      <c r="A60" s="51" t="s">
        <v>107</v>
      </c>
    </row>
    <row r="61" ht="15">
      <c r="A61" s="51" t="s">
        <v>108</v>
      </c>
    </row>
    <row r="62" ht="15">
      <c r="A62" s="51" t="s">
        <v>109</v>
      </c>
    </row>
    <row r="63" ht="15">
      <c r="A63" s="51" t="s">
        <v>110</v>
      </c>
    </row>
    <row r="64" ht="15">
      <c r="A64" s="51" t="s">
        <v>111</v>
      </c>
    </row>
    <row r="65" ht="15">
      <c r="A65" s="51" t="s">
        <v>112</v>
      </c>
    </row>
    <row r="66" ht="15">
      <c r="A66" s="51" t="s">
        <v>113</v>
      </c>
    </row>
    <row r="67" ht="15">
      <c r="A67" s="51" t="s">
        <v>114</v>
      </c>
    </row>
    <row r="68" ht="15">
      <c r="A68" s="51" t="s">
        <v>115</v>
      </c>
    </row>
    <row r="69" ht="15">
      <c r="A69" s="51" t="s">
        <v>116</v>
      </c>
    </row>
    <row r="70" ht="15">
      <c r="A70" s="51" t="s">
        <v>117</v>
      </c>
    </row>
    <row r="71" ht="15">
      <c r="A71" s="51" t="s">
        <v>118</v>
      </c>
    </row>
    <row r="72" ht="15">
      <c r="A72" s="51" t="s">
        <v>119</v>
      </c>
    </row>
    <row r="73" ht="15">
      <c r="A73" s="51" t="s">
        <v>120</v>
      </c>
    </row>
    <row r="74" ht="15">
      <c r="A74" s="51" t="s">
        <v>121</v>
      </c>
    </row>
    <row r="75" ht="15">
      <c r="A75" s="51" t="s">
        <v>122</v>
      </c>
    </row>
    <row r="76" ht="15">
      <c r="A76" s="51" t="s">
        <v>123</v>
      </c>
    </row>
    <row r="77" ht="15">
      <c r="A77" s="53" t="s">
        <v>124</v>
      </c>
    </row>
    <row r="78" ht="15">
      <c r="A78" s="51" t="s">
        <v>125</v>
      </c>
    </row>
    <row r="79" ht="15">
      <c r="A79" s="51" t="s">
        <v>126</v>
      </c>
    </row>
    <row r="80" ht="15">
      <c r="A80" s="51" t="s">
        <v>127</v>
      </c>
    </row>
    <row r="81" ht="15">
      <c r="A81" s="51" t="s">
        <v>128</v>
      </c>
    </row>
    <row r="82" ht="15">
      <c r="A82" s="51" t="s">
        <v>129</v>
      </c>
    </row>
    <row r="83" ht="15">
      <c r="A83" s="51" t="s">
        <v>130</v>
      </c>
    </row>
    <row r="84" ht="15">
      <c r="A84" s="51" t="s">
        <v>131</v>
      </c>
    </row>
    <row r="85" ht="15">
      <c r="A85" s="51" t="s">
        <v>132</v>
      </c>
    </row>
    <row r="86" ht="15">
      <c r="A86" s="51" t="s">
        <v>133</v>
      </c>
    </row>
    <row r="87" ht="15">
      <c r="A87" s="51" t="s">
        <v>134</v>
      </c>
    </row>
    <row r="88" ht="15">
      <c r="A88" s="51" t="s">
        <v>135</v>
      </c>
    </row>
    <row r="89" ht="15">
      <c r="A89" s="51" t="s">
        <v>136</v>
      </c>
    </row>
    <row r="90" ht="15">
      <c r="A90" s="51" t="s">
        <v>137</v>
      </c>
    </row>
    <row r="91" ht="15">
      <c r="A91" s="51" t="s">
        <v>138</v>
      </c>
    </row>
    <row r="92" ht="15">
      <c r="A92" s="51" t="s">
        <v>139</v>
      </c>
    </row>
    <row r="93" ht="15">
      <c r="A93" s="51" t="s">
        <v>140</v>
      </c>
    </row>
    <row r="94" ht="15">
      <c r="A94" s="51" t="s">
        <v>141</v>
      </c>
    </row>
    <row r="95" ht="15">
      <c r="A95" s="51"/>
    </row>
    <row r="96" ht="15">
      <c r="A96" s="51" t="s">
        <v>142</v>
      </c>
    </row>
    <row r="97" ht="15">
      <c r="A97" s="53" t="s">
        <v>143</v>
      </c>
    </row>
    <row r="98" ht="15">
      <c r="A98" s="53"/>
    </row>
    <row r="99" ht="15">
      <c r="A99" s="51" t="s">
        <v>144</v>
      </c>
    </row>
    <row r="100" ht="15">
      <c r="A100" s="51" t="s">
        <v>145</v>
      </c>
    </row>
    <row r="101" ht="15">
      <c r="A101" s="51" t="s">
        <v>146</v>
      </c>
    </row>
    <row r="102" ht="15">
      <c r="A102" s="51" t="s">
        <v>147</v>
      </c>
    </row>
    <row r="103" ht="15">
      <c r="A103" s="51" t="s">
        <v>148</v>
      </c>
    </row>
    <row r="104" ht="15">
      <c r="A104" s="51" t="s">
        <v>149</v>
      </c>
    </row>
    <row r="105" ht="15">
      <c r="A105" s="51" t="s">
        <v>150</v>
      </c>
    </row>
    <row r="106" ht="15">
      <c r="A106" s="51" t="s">
        <v>151</v>
      </c>
    </row>
    <row r="107" ht="15">
      <c r="A107" s="51" t="s">
        <v>152</v>
      </c>
    </row>
    <row r="108" ht="15">
      <c r="A108" s="51" t="s">
        <v>153</v>
      </c>
    </row>
    <row r="109" ht="15">
      <c r="A109" s="51" t="s">
        <v>154</v>
      </c>
    </row>
    <row r="110" ht="15">
      <c r="A110" s="51" t="s">
        <v>155</v>
      </c>
    </row>
    <row r="111" ht="15">
      <c r="A111" s="51" t="s">
        <v>156</v>
      </c>
    </row>
    <row r="112" ht="15">
      <c r="A112" s="51" t="s">
        <v>157</v>
      </c>
    </row>
    <row r="113" ht="15">
      <c r="A113" s="51" t="s">
        <v>158</v>
      </c>
    </row>
    <row r="114" ht="15">
      <c r="A114" s="53" t="s">
        <v>159</v>
      </c>
    </row>
    <row r="115" ht="15">
      <c r="A115" s="53" t="s">
        <v>160</v>
      </c>
    </row>
    <row r="116" ht="15">
      <c r="A116" s="51" t="s">
        <v>161</v>
      </c>
    </row>
    <row r="117" ht="15">
      <c r="A117" s="51" t="s">
        <v>162</v>
      </c>
    </row>
    <row r="118" ht="15">
      <c r="A118" s="51" t="s">
        <v>163</v>
      </c>
    </row>
    <row r="119" ht="15">
      <c r="A119" s="51" t="s">
        <v>164</v>
      </c>
    </row>
    <row r="120" ht="15">
      <c r="A120" s="51" t="s">
        <v>165</v>
      </c>
    </row>
    <row r="121" ht="15">
      <c r="A121" s="51" t="s">
        <v>166</v>
      </c>
    </row>
  </sheetData>
  <sheetProtection password="CF1C"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58"/>
  <sheetViews>
    <sheetView zoomScale="70" zoomScaleNormal="70" zoomScalePageLayoutView="0" workbookViewId="0" topLeftCell="A1">
      <selection activeCell="S20" sqref="S20"/>
    </sheetView>
  </sheetViews>
  <sheetFormatPr defaultColWidth="11.421875" defaultRowHeight="12.75"/>
  <cols>
    <col min="1" max="1" width="17.57421875" style="61" customWidth="1"/>
    <col min="2" max="2" width="14.7109375" style="61" customWidth="1"/>
    <col min="3" max="3" width="50.421875" style="61" customWidth="1"/>
    <col min="4" max="4" width="11.140625" style="61" customWidth="1"/>
    <col min="5" max="5" width="10.140625" style="72" customWidth="1"/>
    <col min="6" max="6" width="11.28125" style="72" customWidth="1"/>
    <col min="7" max="7" width="18.57421875" style="72" customWidth="1"/>
    <col min="8" max="8" width="20.00390625" style="73" customWidth="1"/>
    <col min="9" max="9" width="10.00390625" style="73" customWidth="1"/>
    <col min="10" max="10" width="9.28125" style="73" customWidth="1"/>
    <col min="11" max="11" width="21.8515625" style="73" customWidth="1"/>
    <col min="12" max="12" width="20.00390625" style="61" bestFit="1" customWidth="1"/>
    <col min="13" max="13" width="12.28125" style="61" customWidth="1"/>
    <col min="14" max="14" width="16.8515625" style="61" bestFit="1" customWidth="1"/>
    <col min="15" max="15" width="17.140625" style="61" customWidth="1"/>
    <col min="16" max="16384" width="11.421875" style="61" customWidth="1"/>
  </cols>
  <sheetData>
    <row r="1" spans="1:15" ht="24.75" customHeight="1">
      <c r="A1" s="155" t="s">
        <v>225</v>
      </c>
      <c r="B1" s="155"/>
      <c r="C1" s="155"/>
      <c r="D1" s="155"/>
      <c r="E1" s="155"/>
      <c r="F1" s="155"/>
      <c r="G1" s="155"/>
      <c r="H1" s="155"/>
      <c r="I1" s="155"/>
      <c r="J1" s="155"/>
      <c r="K1" s="155"/>
      <c r="L1" s="155"/>
      <c r="M1" s="155"/>
      <c r="N1" s="155"/>
      <c r="O1" s="155"/>
    </row>
    <row r="2" spans="1:15" ht="24.75" customHeight="1">
      <c r="A2" s="156" t="s">
        <v>222</v>
      </c>
      <c r="B2" s="156"/>
      <c r="C2" s="156"/>
      <c r="D2" s="156"/>
      <c r="E2" s="156"/>
      <c r="F2" s="156"/>
      <c r="G2" s="156"/>
      <c r="H2" s="156"/>
      <c r="I2" s="156"/>
      <c r="J2" s="156"/>
      <c r="K2" s="156"/>
      <c r="L2" s="156"/>
      <c r="M2" s="156"/>
      <c r="N2" s="156"/>
      <c r="O2" s="156"/>
    </row>
    <row r="3" spans="1:15" ht="24.75" customHeight="1">
      <c r="A3" s="122"/>
      <c r="B3" s="122"/>
      <c r="C3" s="122"/>
      <c r="D3" s="122"/>
      <c r="E3" s="122"/>
      <c r="F3" s="122"/>
      <c r="G3" s="122"/>
      <c r="H3" s="122"/>
      <c r="I3" s="122"/>
      <c r="J3" s="122"/>
      <c r="K3" s="122"/>
      <c r="L3" s="122"/>
      <c r="M3" s="122"/>
      <c r="N3" s="122"/>
      <c r="O3" s="122"/>
    </row>
    <row r="4" spans="1:15" ht="24.75" customHeight="1">
      <c r="A4" s="125"/>
      <c r="B4" s="122"/>
      <c r="C4" s="122"/>
      <c r="D4" s="122"/>
      <c r="E4" s="122"/>
      <c r="F4" s="122"/>
      <c r="G4" s="122"/>
      <c r="H4" s="122"/>
      <c r="I4" s="122"/>
      <c r="J4" s="122"/>
      <c r="K4" s="122"/>
      <c r="L4" s="122"/>
      <c r="M4" s="122"/>
      <c r="N4" s="122"/>
      <c r="O4" s="122"/>
    </row>
    <row r="5" spans="1:14" ht="24.75" customHeight="1" thickBot="1">
      <c r="A5" s="62"/>
      <c r="B5" s="63"/>
      <c r="C5" s="62"/>
      <c r="D5" s="62"/>
      <c r="E5" s="62"/>
      <c r="F5" s="62"/>
      <c r="G5" s="62"/>
      <c r="H5" s="62"/>
      <c r="I5" s="62"/>
      <c r="J5" s="62"/>
      <c r="K5" s="62"/>
      <c r="L5" s="62"/>
      <c r="M5" s="64" t="s">
        <v>191</v>
      </c>
      <c r="N5" s="65">
        <f ca="1">TODAY()</f>
        <v>43605</v>
      </c>
    </row>
    <row r="6" spans="1:15" ht="99.75" customHeight="1">
      <c r="A6" s="24" t="s">
        <v>31</v>
      </c>
      <c r="B6" s="25" t="s">
        <v>37</v>
      </c>
      <c r="C6" s="26" t="s">
        <v>0</v>
      </c>
      <c r="D6" s="25" t="s">
        <v>194</v>
      </c>
      <c r="E6" s="25" t="s">
        <v>1</v>
      </c>
      <c r="F6" s="25" t="s">
        <v>43</v>
      </c>
      <c r="G6" s="25" t="s">
        <v>38</v>
      </c>
      <c r="H6" s="136" t="s">
        <v>39</v>
      </c>
      <c r="I6" s="137"/>
      <c r="J6" s="136" t="s">
        <v>40</v>
      </c>
      <c r="K6" s="137"/>
      <c r="L6" s="136" t="s">
        <v>41</v>
      </c>
      <c r="M6" s="137"/>
      <c r="N6" s="136" t="s">
        <v>6</v>
      </c>
      <c r="O6" s="137"/>
    </row>
    <row r="7" spans="1:15" ht="39" customHeight="1">
      <c r="A7" s="27"/>
      <c r="B7" s="28"/>
      <c r="C7" s="29"/>
      <c r="D7" s="28"/>
      <c r="E7" s="28"/>
      <c r="F7" s="28"/>
      <c r="G7" s="28"/>
      <c r="H7" s="138"/>
      <c r="I7" s="139"/>
      <c r="J7" s="138"/>
      <c r="K7" s="139"/>
      <c r="L7" s="138"/>
      <c r="M7" s="139"/>
      <c r="N7" s="138"/>
      <c r="O7" s="139"/>
    </row>
    <row r="8" spans="1:15" s="66" customFormat="1" ht="18">
      <c r="A8" s="30">
        <v>1</v>
      </c>
      <c r="B8" s="123">
        <v>2</v>
      </c>
      <c r="C8" s="31">
        <v>4</v>
      </c>
      <c r="D8" s="123">
        <v>6</v>
      </c>
      <c r="E8" s="123">
        <v>7</v>
      </c>
      <c r="F8" s="123">
        <v>8</v>
      </c>
      <c r="G8" s="123">
        <v>9</v>
      </c>
      <c r="H8" s="140">
        <v>10</v>
      </c>
      <c r="I8" s="140"/>
      <c r="J8" s="140">
        <v>11</v>
      </c>
      <c r="K8" s="140"/>
      <c r="L8" s="140">
        <v>12</v>
      </c>
      <c r="M8" s="140"/>
      <c r="N8" s="140">
        <v>13</v>
      </c>
      <c r="O8" s="140"/>
    </row>
    <row r="9" spans="1:15" ht="20.25">
      <c r="A9" s="49" t="s">
        <v>2</v>
      </c>
      <c r="B9" s="41">
        <v>1</v>
      </c>
      <c r="C9" s="55" t="s">
        <v>45</v>
      </c>
      <c r="D9" s="42">
        <v>6</v>
      </c>
      <c r="E9" s="43">
        <v>1</v>
      </c>
      <c r="F9" s="44" t="s">
        <v>12</v>
      </c>
      <c r="G9" s="124">
        <f>IF(E9&lt;&gt;"",VLOOKUP(F9,'[1]Personalrichtsätze'!A$3:C$25,3,FALSE)*E9/12*D9,"")</f>
        <v>35400</v>
      </c>
      <c r="H9" s="158"/>
      <c r="I9" s="159"/>
      <c r="J9" s="160"/>
      <c r="K9" s="161"/>
      <c r="L9" s="142">
        <f>IF(J9&lt;&gt;"",(VLOOKUP(H9,'[1]Personalrichtsätze'!A$29:C$31,3,FALSE)*J9*D9)+(VLOOKUP(H9,'[1]Personalrichtsätze'!A$29:C$31,3,FALSE)*J9*80%),"")</f>
      </c>
      <c r="M9" s="142"/>
      <c r="N9" s="162">
        <v>10000</v>
      </c>
      <c r="O9" s="162"/>
    </row>
    <row r="10" spans="1:15" ht="20.25">
      <c r="A10" s="49" t="s">
        <v>46</v>
      </c>
      <c r="B10" s="41">
        <v>1</v>
      </c>
      <c r="C10" s="45" t="s">
        <v>47</v>
      </c>
      <c r="D10" s="42"/>
      <c r="E10" s="43"/>
      <c r="F10" s="44"/>
      <c r="G10" s="124">
        <f>IF(E10&lt;&gt;"",VLOOKUP(F10,'[1]Personalrichtsätze'!A$3:C$25,3,FALSE)*E10/12*D10,"")</f>
      </c>
      <c r="H10" s="158"/>
      <c r="I10" s="159"/>
      <c r="J10" s="160"/>
      <c r="K10" s="161"/>
      <c r="L10" s="142">
        <f>IF(J10&lt;&gt;"",(VLOOKUP(H10,'[1]Personalrichtsätze'!A$29:C$31,3,FALSE)*J10*D10)+(VLOOKUP(H10,'[1]Personalrichtsätze'!A$29:C$31,3,FALSE)*J10*80%),"")</f>
      </c>
      <c r="M10" s="142"/>
      <c r="N10" s="162"/>
      <c r="O10" s="162"/>
    </row>
    <row r="11" spans="1:15" ht="30">
      <c r="A11" s="49" t="s">
        <v>2</v>
      </c>
      <c r="B11" s="41">
        <v>2</v>
      </c>
      <c r="C11" s="55" t="s">
        <v>48</v>
      </c>
      <c r="D11" s="42">
        <v>12</v>
      </c>
      <c r="E11" s="43"/>
      <c r="F11" s="44"/>
      <c r="G11" s="124">
        <f>IF(E11&lt;&gt;"",VLOOKUP(F11,'[1]Personalrichtsätze'!A$3:C$25,3,FALSE)*E11/12*D11,"")</f>
      </c>
      <c r="H11" s="158" t="s">
        <v>34</v>
      </c>
      <c r="I11" s="159"/>
      <c r="J11" s="160">
        <v>20</v>
      </c>
      <c r="K11" s="161"/>
      <c r="L11" s="142">
        <f>IF(J11&lt;&gt;"",(VLOOKUP(H11,'[1]Personalrichtsätze'!A$29:C$31,3,FALSE)*J11*D11)+(VLOOKUP(H11,'[1]Personalrichtsätze'!A$29:C$31,3,FALSE)*J11*80%),"")</f>
        <v>5177.344</v>
      </c>
      <c r="M11" s="142"/>
      <c r="N11" s="162"/>
      <c r="O11" s="162"/>
    </row>
    <row r="12" spans="1:15" ht="20.25">
      <c r="A12" s="49" t="s">
        <v>2</v>
      </c>
      <c r="B12" s="41">
        <v>1</v>
      </c>
      <c r="C12" s="55" t="s">
        <v>49</v>
      </c>
      <c r="D12" s="42">
        <v>12</v>
      </c>
      <c r="E12" s="43"/>
      <c r="F12" s="44"/>
      <c r="G12" s="124">
        <f>IF(E12&lt;&gt;"",VLOOKUP(F12,'[1]Personalrichtsätze'!A$3:C$25,3,FALSE)*E12/12*D12,"")</f>
      </c>
      <c r="H12" s="158" t="s">
        <v>35</v>
      </c>
      <c r="I12" s="159"/>
      <c r="J12" s="160">
        <v>10</v>
      </c>
      <c r="K12" s="161"/>
      <c r="L12" s="142">
        <f>IF(J12&lt;&gt;"",(VLOOKUP(H12,'[1]Personalrichtsätze'!A$29:C$31,3,FALSE)*J12*D12)+(VLOOKUP(H12,'[1]Personalrichtsätze'!A$29:C$31,3,FALSE)*J12*80%),"")</f>
        <v>1907.0976000000003</v>
      </c>
      <c r="M12" s="142"/>
      <c r="N12" s="162"/>
      <c r="O12" s="162"/>
    </row>
    <row r="13" spans="1:15" ht="20.25">
      <c r="A13" s="49" t="s">
        <v>2</v>
      </c>
      <c r="B13" s="41">
        <v>2</v>
      </c>
      <c r="C13" s="55" t="s">
        <v>49</v>
      </c>
      <c r="D13" s="42">
        <v>12</v>
      </c>
      <c r="E13" s="43"/>
      <c r="F13" s="44"/>
      <c r="G13" s="124">
        <f>IF(E13&lt;&gt;"",VLOOKUP(F13,'[1]Personalrichtsätze'!A$3:C$25,3,FALSE)*E13/12*D13,"")</f>
      </c>
      <c r="H13" s="158" t="s">
        <v>36</v>
      </c>
      <c r="I13" s="159"/>
      <c r="J13" s="160">
        <v>10</v>
      </c>
      <c r="K13" s="161"/>
      <c r="L13" s="142">
        <f>IF(J13&lt;&gt;"",(VLOOKUP(H13,'[1]Personalrichtsätze'!A$29:C$31,3,FALSE)*J13*D13)+(VLOOKUP(H13,'[1]Personalrichtsätze'!A$29:C$31,3,FALSE)*J13*80%),"")</f>
        <v>1640.0384</v>
      </c>
      <c r="M13" s="142"/>
      <c r="N13" s="162"/>
      <c r="O13" s="162"/>
    </row>
    <row r="14" spans="1:15" ht="20.25">
      <c r="A14" s="49" t="s">
        <v>2</v>
      </c>
      <c r="B14" s="41">
        <v>2</v>
      </c>
      <c r="C14" s="55" t="s">
        <v>50</v>
      </c>
      <c r="D14" s="42">
        <v>6</v>
      </c>
      <c r="E14" s="43">
        <v>0.3</v>
      </c>
      <c r="F14" s="44" t="s">
        <v>21</v>
      </c>
      <c r="G14" s="124">
        <f>IF(E14&lt;&gt;"",VLOOKUP(F14,'[1]Personalrichtsätze'!A$3:C$25,3,FALSE)*E14/12*D14,"")</f>
        <v>6660</v>
      </c>
      <c r="H14" s="158"/>
      <c r="I14" s="159"/>
      <c r="J14" s="160"/>
      <c r="K14" s="161"/>
      <c r="L14" s="142">
        <f>IF(J14&lt;&gt;"",(VLOOKUP(H14,'[1]Personalrichtsätze'!A$29:C$31,3,FALSE)*J14*D14)+(VLOOKUP(H14,'[1]Personalrichtsätze'!A$29:C$31,3,FALSE)*J14*80%),"")</f>
      </c>
      <c r="M14" s="142"/>
      <c r="N14" s="162">
        <v>4500</v>
      </c>
      <c r="O14" s="162"/>
    </row>
    <row r="15" spans="1:15" ht="20.25">
      <c r="A15" s="49" t="s">
        <v>32</v>
      </c>
      <c r="B15" s="41">
        <v>1</v>
      </c>
      <c r="C15" s="55" t="s">
        <v>51</v>
      </c>
      <c r="D15" s="42"/>
      <c r="E15" s="43"/>
      <c r="F15" s="44"/>
      <c r="G15" s="35">
        <f>IF(E15&lt;&gt;"",VLOOKUP(F15,'[1]Personalrichtsätze'!A$3:C$25,3,FALSE)*E15/12*D15,"")</f>
      </c>
      <c r="H15" s="158"/>
      <c r="I15" s="159"/>
      <c r="J15" s="160"/>
      <c r="K15" s="161"/>
      <c r="L15" s="142">
        <f>IF(J15&lt;&gt;"",(VLOOKUP(H15,'[1]Personalrichtsätze'!A$29:C$31,3,FALSE)*J15*D15)+(VLOOKUP(H15,'[1]Personalrichtsätze'!A$29:C$31,3,FALSE)*J15*80%),"")</f>
      </c>
      <c r="M15" s="142"/>
      <c r="N15" s="163"/>
      <c r="O15" s="163"/>
    </row>
    <row r="16" spans="1:15" ht="20.25">
      <c r="A16" s="47"/>
      <c r="B16" s="32"/>
      <c r="C16" s="36"/>
      <c r="D16" s="33"/>
      <c r="E16" s="34"/>
      <c r="F16" s="1"/>
      <c r="G16" s="35">
        <f>IF(E16&lt;&gt;"",VLOOKUP(F16,'[1]Personalrichtsätze'!A$3:C$25,3,FALSE)*E16/12*D16,"")</f>
      </c>
      <c r="H16" s="132"/>
      <c r="I16" s="132"/>
      <c r="J16" s="134"/>
      <c r="K16" s="134"/>
      <c r="L16" s="142">
        <f>IF(J16&lt;&gt;"",(VLOOKUP(H16,'[1]Personalrichtsätze'!A$29:C$31,3,FALSE)*J16*D16)+(VLOOKUP(H16,'[1]Personalrichtsätze'!A$29:C$31,3,FALSE)*J16*80%),"")</f>
      </c>
      <c r="M16" s="142"/>
      <c r="N16" s="163"/>
      <c r="O16" s="163"/>
    </row>
    <row r="17" spans="1:15" ht="20.25">
      <c r="A17" s="47"/>
      <c r="B17" s="32"/>
      <c r="C17" s="36"/>
      <c r="D17" s="33"/>
      <c r="E17" s="34"/>
      <c r="F17" s="1"/>
      <c r="G17" s="35">
        <f>IF(E17&lt;&gt;"",VLOOKUP(F17,'[1]Personalrichtsätze'!A$3:C$25,3,FALSE)*E17/12*D17,"")</f>
      </c>
      <c r="H17" s="132"/>
      <c r="I17" s="132"/>
      <c r="J17" s="134"/>
      <c r="K17" s="134"/>
      <c r="L17" s="142">
        <f>IF(J17&lt;&gt;"",(VLOOKUP(H17,'[1]Personalrichtsätze'!A$29:C$31,3,FALSE)*J17*D17)+(VLOOKUP(H17,'[1]Personalrichtsätze'!A$29:C$31,3,FALSE)*J17*80%),"")</f>
      </c>
      <c r="M17" s="142"/>
      <c r="N17" s="163"/>
      <c r="O17" s="163"/>
    </row>
    <row r="18" spans="1:15" ht="20.25">
      <c r="A18" s="47"/>
      <c r="B18" s="32"/>
      <c r="C18" s="36"/>
      <c r="D18" s="33"/>
      <c r="E18" s="34"/>
      <c r="F18" s="1"/>
      <c r="G18" s="35">
        <f>IF(E18&lt;&gt;"",VLOOKUP(F18,'[1]Personalrichtsätze'!A$3:C$25,3,FALSE)*E18/12*D18,"")</f>
      </c>
      <c r="H18" s="132"/>
      <c r="I18" s="132"/>
      <c r="J18" s="134"/>
      <c r="K18" s="134"/>
      <c r="L18" s="142">
        <f>IF(J18&lt;&gt;"",(VLOOKUP(H18,'[1]Personalrichtsätze'!A$29:C$31,3,FALSE)*J18*D18)+(VLOOKUP(H18,'[1]Personalrichtsätze'!A$29:C$31,3,FALSE)*J18*80%),"")</f>
      </c>
      <c r="M18" s="142"/>
      <c r="N18" s="163"/>
      <c r="O18" s="163"/>
    </row>
    <row r="19" spans="1:15" ht="20.25">
      <c r="A19" s="47"/>
      <c r="B19" s="32"/>
      <c r="C19" s="36"/>
      <c r="D19" s="33"/>
      <c r="E19" s="34"/>
      <c r="F19" s="1"/>
      <c r="G19" s="35">
        <f>IF(E19&lt;&gt;"",VLOOKUP(F19,'[1]Personalrichtsätze'!A$3:C$25,3,FALSE)*E19/12*D19,"")</f>
      </c>
      <c r="H19" s="132"/>
      <c r="I19" s="132"/>
      <c r="J19" s="134"/>
      <c r="K19" s="134"/>
      <c r="L19" s="142">
        <f>IF(J19&lt;&gt;"",(VLOOKUP(H19,'[1]Personalrichtsätze'!A$29:C$31,3,FALSE)*J19*D19)+(VLOOKUP(H19,'[1]Personalrichtsätze'!A$29:C$31,3,FALSE)*J19*80%),"")</f>
      </c>
      <c r="M19" s="142"/>
      <c r="N19" s="163"/>
      <c r="O19" s="163"/>
    </row>
    <row r="20" spans="1:15" ht="20.25">
      <c r="A20" s="47"/>
      <c r="B20" s="32"/>
      <c r="C20" s="36"/>
      <c r="D20" s="33"/>
      <c r="E20" s="34"/>
      <c r="F20" s="1"/>
      <c r="G20" s="35">
        <f>IF(E20&lt;&gt;"",VLOOKUP(F20,'[1]Personalrichtsätze'!A$3:C$25,3,FALSE)*E20/12*D20,"")</f>
      </c>
      <c r="H20" s="132"/>
      <c r="I20" s="132"/>
      <c r="J20" s="134"/>
      <c r="K20" s="134"/>
      <c r="L20" s="142">
        <f>IF(J20&lt;&gt;"",(VLOOKUP(H20,'[1]Personalrichtsätze'!A$29:C$31,3,FALSE)*J20*D20)+(VLOOKUP(H20,'[1]Personalrichtsätze'!A$29:C$31,3,FALSE)*J20*80%),"")</f>
      </c>
      <c r="M20" s="142"/>
      <c r="N20" s="163"/>
      <c r="O20" s="163"/>
    </row>
    <row r="21" spans="1:15" ht="20.25">
      <c r="A21" s="47"/>
      <c r="B21" s="32"/>
      <c r="C21" s="36"/>
      <c r="D21" s="33"/>
      <c r="E21" s="34"/>
      <c r="F21" s="1"/>
      <c r="G21" s="35">
        <f>IF(E21&lt;&gt;"",VLOOKUP(F21,'[1]Personalrichtsätze'!A$3:C$25,3,FALSE)*E21/12*D21,"")</f>
      </c>
      <c r="H21" s="132"/>
      <c r="I21" s="132"/>
      <c r="J21" s="134"/>
      <c r="K21" s="134"/>
      <c r="L21" s="142">
        <f>IF(J21&lt;&gt;"",(VLOOKUP(H21,'[1]Personalrichtsätze'!A$29:C$31,3,FALSE)*J21*D21)+(VLOOKUP(H21,'[1]Personalrichtsätze'!A$29:C$31,3,FALSE)*J21*80%),"")</f>
      </c>
      <c r="M21" s="142"/>
      <c r="N21" s="163"/>
      <c r="O21" s="163"/>
    </row>
    <row r="22" spans="1:15" ht="20.25">
      <c r="A22" s="47"/>
      <c r="B22" s="32"/>
      <c r="C22" s="36"/>
      <c r="D22" s="33"/>
      <c r="E22" s="34"/>
      <c r="F22" s="1"/>
      <c r="G22" s="35">
        <f>IF(E22&lt;&gt;"",VLOOKUP(F22,'[1]Personalrichtsätze'!A$3:C$25,3,FALSE)*E22/12*D22,"")</f>
      </c>
      <c r="H22" s="132"/>
      <c r="I22" s="132"/>
      <c r="J22" s="134"/>
      <c r="K22" s="134"/>
      <c r="L22" s="142">
        <f>IF(J22&lt;&gt;"",(VLOOKUP(H22,'[1]Personalrichtsätze'!A$29:C$31,3,FALSE)*J22*D22)+(VLOOKUP(H22,'[1]Personalrichtsätze'!A$29:C$31,3,FALSE)*J22*80%),"")</f>
      </c>
      <c r="M22" s="142"/>
      <c r="N22" s="163"/>
      <c r="O22" s="163"/>
    </row>
    <row r="23" spans="1:15" ht="21" thickBot="1">
      <c r="A23" s="48"/>
      <c r="B23" s="37"/>
      <c r="C23" s="50"/>
      <c r="D23" s="38"/>
      <c r="E23" s="40"/>
      <c r="F23" s="39"/>
      <c r="G23" s="35">
        <f>IF(E23&lt;&gt;"",VLOOKUP(F23,'[1]Personalrichtsätze'!A$3:C$25,3,FALSE)*E23/12*D23,"")</f>
      </c>
      <c r="H23" s="133"/>
      <c r="I23" s="133"/>
      <c r="J23" s="143"/>
      <c r="K23" s="143"/>
      <c r="L23" s="142">
        <f>IF(J23&lt;&gt;"",(VLOOKUP(H23,'[1]Personalrichtsätze'!A$29:C$31,3,FALSE)*J23*D23)+(VLOOKUP(H23,'[1]Personalrichtsätze'!A$29:C$31,3,FALSE)*J23*80%),"")</f>
      </c>
      <c r="M23" s="142"/>
      <c r="N23" s="164"/>
      <c r="O23" s="164"/>
    </row>
    <row r="24" spans="1:15" ht="21" thickBot="1">
      <c r="A24" s="67" t="s">
        <v>44</v>
      </c>
      <c r="B24" s="68"/>
      <c r="C24" s="69"/>
      <c r="D24" s="70"/>
      <c r="E24" s="70"/>
      <c r="F24" s="71"/>
      <c r="G24" s="71"/>
      <c r="H24" s="130"/>
      <c r="I24" s="130"/>
      <c r="J24" s="141"/>
      <c r="K24" s="141"/>
      <c r="L24" s="141"/>
      <c r="M24" s="141"/>
      <c r="N24" s="145">
        <f>SUM($G$9:$G$23)+SUM($L$9:$M$23)+SUM($N$9:$O$23)</f>
        <v>65284.479999999996</v>
      </c>
      <c r="O24" s="146"/>
    </row>
    <row r="25" spans="3:14" ht="21.75" thickBot="1" thickTop="1">
      <c r="C25" s="72"/>
      <c r="D25" s="73"/>
      <c r="E25" s="61"/>
      <c r="F25" s="61"/>
      <c r="K25" s="74"/>
      <c r="N25" s="75"/>
    </row>
    <row r="26" spans="1:16" ht="20.25">
      <c r="A26" s="114" t="s">
        <v>183</v>
      </c>
      <c r="B26" s="76"/>
      <c r="C26" s="77"/>
      <c r="D26" s="77"/>
      <c r="E26" s="114" t="s">
        <v>184</v>
      </c>
      <c r="F26" s="76"/>
      <c r="G26" s="114"/>
      <c r="H26" s="76"/>
      <c r="I26" s="78"/>
      <c r="J26" s="116" t="s">
        <v>190</v>
      </c>
      <c r="K26" s="104"/>
      <c r="L26" s="105"/>
      <c r="M26" s="105"/>
      <c r="N26" s="117" t="s">
        <v>219</v>
      </c>
      <c r="O26" s="79"/>
      <c r="P26" s="75"/>
    </row>
    <row r="27" spans="1:16" ht="20.25">
      <c r="A27" s="150"/>
      <c r="B27" s="151"/>
      <c r="C27" s="151"/>
      <c r="D27" s="74"/>
      <c r="E27" s="135"/>
      <c r="F27" s="135"/>
      <c r="G27" s="135"/>
      <c r="H27" s="135"/>
      <c r="I27" s="75"/>
      <c r="J27" s="152"/>
      <c r="K27" s="152"/>
      <c r="L27" s="152"/>
      <c r="M27" s="80"/>
      <c r="N27" s="152"/>
      <c r="O27" s="165"/>
      <c r="P27" s="75"/>
    </row>
    <row r="28" spans="1:16" ht="20.25">
      <c r="A28" s="81"/>
      <c r="B28" s="82"/>
      <c r="C28" s="83"/>
      <c r="D28" s="74"/>
      <c r="E28" s="75"/>
      <c r="F28" s="75"/>
      <c r="G28" s="75"/>
      <c r="H28" s="75"/>
      <c r="I28" s="74"/>
      <c r="J28" s="74"/>
      <c r="K28" s="74"/>
      <c r="L28" s="75"/>
      <c r="M28" s="75"/>
      <c r="N28" s="75"/>
      <c r="O28" s="84"/>
      <c r="P28" s="75"/>
    </row>
    <row r="29" spans="1:16" ht="20.25">
      <c r="A29" s="115" t="s">
        <v>182</v>
      </c>
      <c r="B29" s="82"/>
      <c r="C29" s="83"/>
      <c r="D29" s="74"/>
      <c r="E29" s="112" t="s">
        <v>204</v>
      </c>
      <c r="F29" s="83"/>
      <c r="G29" s="83"/>
      <c r="H29" s="74"/>
      <c r="I29" s="74"/>
      <c r="J29" s="118" t="s">
        <v>197</v>
      </c>
      <c r="K29" s="74"/>
      <c r="L29" s="75"/>
      <c r="M29" s="118" t="s">
        <v>201</v>
      </c>
      <c r="O29" s="84"/>
      <c r="P29" s="75"/>
    </row>
    <row r="30" spans="1:16" ht="20.25">
      <c r="A30" s="150"/>
      <c r="B30" s="151"/>
      <c r="C30" s="151"/>
      <c r="D30" s="74"/>
      <c r="E30" s="135"/>
      <c r="F30" s="135"/>
      <c r="G30" s="135"/>
      <c r="H30" s="135"/>
      <c r="I30" s="75"/>
      <c r="J30" s="166"/>
      <c r="K30" s="166"/>
      <c r="L30" s="80"/>
      <c r="M30" s="110" t="s">
        <v>202</v>
      </c>
      <c r="N30" s="166"/>
      <c r="O30" s="167"/>
      <c r="P30" s="75"/>
    </row>
    <row r="31" spans="1:16" ht="20.25">
      <c r="A31" s="81"/>
      <c r="B31" s="82"/>
      <c r="C31" s="83"/>
      <c r="D31" s="74"/>
      <c r="E31" s="61"/>
      <c r="F31" s="61"/>
      <c r="G31" s="61"/>
      <c r="H31" s="61"/>
      <c r="I31" s="74"/>
      <c r="J31" s="74"/>
      <c r="K31" s="74"/>
      <c r="L31" s="75"/>
      <c r="M31" s="111" t="s">
        <v>203</v>
      </c>
      <c r="N31" s="168"/>
      <c r="O31" s="169"/>
      <c r="P31" s="75"/>
    </row>
    <row r="32" spans="1:16" ht="20.25">
      <c r="A32" s="115"/>
      <c r="B32" s="82"/>
      <c r="D32" s="74"/>
      <c r="E32" s="61"/>
      <c r="F32" s="61"/>
      <c r="G32" s="61"/>
      <c r="H32" s="61"/>
      <c r="I32" s="74"/>
      <c r="J32" s="74"/>
      <c r="K32" s="74"/>
      <c r="L32" s="75"/>
      <c r="M32" s="75"/>
      <c r="N32" s="75"/>
      <c r="O32" s="84"/>
      <c r="P32" s="75"/>
    </row>
    <row r="33" spans="1:16" ht="20.25">
      <c r="A33" s="85"/>
      <c r="B33" s="75"/>
      <c r="C33" s="83"/>
      <c r="D33" s="74"/>
      <c r="E33" s="83"/>
      <c r="F33" s="83"/>
      <c r="G33" s="83"/>
      <c r="H33" s="74"/>
      <c r="I33" s="74"/>
      <c r="J33" s="74"/>
      <c r="K33" s="74"/>
      <c r="L33" s="75"/>
      <c r="M33" s="75"/>
      <c r="N33" s="75"/>
      <c r="O33" s="84"/>
      <c r="P33" s="75"/>
    </row>
    <row r="34" spans="1:16" ht="20.25">
      <c r="A34" s="170"/>
      <c r="B34" s="170"/>
      <c r="C34" s="170"/>
      <c r="D34" s="74"/>
      <c r="E34" s="170"/>
      <c r="F34" s="170"/>
      <c r="G34" s="170"/>
      <c r="H34" s="170"/>
      <c r="I34" s="74"/>
      <c r="J34" s="170"/>
      <c r="K34" s="170"/>
      <c r="L34" s="170"/>
      <c r="M34" s="170"/>
      <c r="N34" s="75"/>
      <c r="O34" s="84"/>
      <c r="P34" s="75"/>
    </row>
    <row r="35" spans="1:16" ht="20.25">
      <c r="A35" s="131"/>
      <c r="B35" s="131"/>
      <c r="C35" s="131"/>
      <c r="D35" s="83"/>
      <c r="E35" s="131"/>
      <c r="F35" s="131"/>
      <c r="G35" s="131"/>
      <c r="H35" s="131"/>
      <c r="I35" s="75"/>
      <c r="J35" s="131"/>
      <c r="K35" s="131"/>
      <c r="L35" s="131"/>
      <c r="M35" s="131"/>
      <c r="N35" s="80"/>
      <c r="O35" s="84"/>
      <c r="P35" s="75"/>
    </row>
    <row r="36" spans="1:16" ht="21" thickBot="1">
      <c r="A36" s="86" t="s">
        <v>220</v>
      </c>
      <c r="B36" s="87"/>
      <c r="C36" s="87"/>
      <c r="D36" s="87"/>
      <c r="E36" s="88" t="s">
        <v>221</v>
      </c>
      <c r="F36" s="90"/>
      <c r="G36" s="87"/>
      <c r="H36" s="87"/>
      <c r="I36" s="90"/>
      <c r="J36" s="88" t="s">
        <v>198</v>
      </c>
      <c r="K36" s="90"/>
      <c r="L36" s="87"/>
      <c r="M36" s="87"/>
      <c r="N36" s="87"/>
      <c r="O36" s="91"/>
      <c r="P36" s="75"/>
    </row>
    <row r="37" spans="3:4" ht="20.25">
      <c r="C37" s="72"/>
      <c r="D37" s="73"/>
    </row>
    <row r="38" spans="1:4" ht="20.25">
      <c r="A38" s="92" t="s">
        <v>188</v>
      </c>
      <c r="C38" s="72"/>
      <c r="D38" s="73"/>
    </row>
    <row r="39" spans="1:4" ht="20.25">
      <c r="A39" s="92" t="s">
        <v>189</v>
      </c>
      <c r="C39" s="72"/>
      <c r="D39" s="73"/>
    </row>
    <row r="40" spans="1:4" ht="21" thickBot="1">
      <c r="A40" s="92"/>
      <c r="C40" s="72"/>
      <c r="D40" s="73"/>
    </row>
    <row r="41" spans="1:4" ht="21" thickBot="1">
      <c r="A41" s="46"/>
      <c r="B41" s="61" t="s">
        <v>7</v>
      </c>
      <c r="C41" s="72"/>
      <c r="D41" s="73"/>
    </row>
    <row r="42" spans="3:4" ht="21" thickBot="1">
      <c r="C42" s="72"/>
      <c r="D42" s="73"/>
    </row>
    <row r="43" spans="1:12" ht="21" thickBot="1">
      <c r="A43" s="46"/>
      <c r="B43" s="61" t="s">
        <v>8</v>
      </c>
      <c r="D43" s="149" t="s">
        <v>186</v>
      </c>
      <c r="E43" s="149"/>
      <c r="F43" s="149"/>
      <c r="G43" s="149"/>
      <c r="H43" s="148"/>
      <c r="I43" s="148"/>
      <c r="J43" s="148"/>
      <c r="K43" s="148"/>
      <c r="L43" s="61" t="s">
        <v>187</v>
      </c>
    </row>
    <row r="44" ht="20.25">
      <c r="C44" s="72"/>
    </row>
    <row r="46" ht="20.25">
      <c r="A46" s="61" t="s">
        <v>181</v>
      </c>
    </row>
    <row r="47" ht="20.25">
      <c r="A47" s="61" t="s">
        <v>195</v>
      </c>
    </row>
    <row r="48" ht="20.25">
      <c r="A48" s="61" t="s">
        <v>196</v>
      </c>
    </row>
    <row r="49" ht="20.25">
      <c r="A49" s="93" t="s">
        <v>199</v>
      </c>
    </row>
    <row r="50" spans="8:9" ht="20.25">
      <c r="H50" s="58"/>
      <c r="I50" s="58"/>
    </row>
    <row r="51" spans="1:11" ht="20.25">
      <c r="A51" s="94" t="s">
        <v>42</v>
      </c>
      <c r="B51" s="95"/>
      <c r="C51" s="95"/>
      <c r="D51" s="95"/>
      <c r="E51" s="96"/>
      <c r="F51" s="96"/>
      <c r="G51" s="96"/>
      <c r="H51" s="74"/>
      <c r="J51" s="97"/>
      <c r="K51" s="98"/>
    </row>
    <row r="52" spans="1:11" ht="20.25">
      <c r="A52" s="99"/>
      <c r="B52" s="75"/>
      <c r="C52" s="75"/>
      <c r="D52" s="75"/>
      <c r="E52" s="83"/>
      <c r="F52" s="83"/>
      <c r="G52" s="83"/>
      <c r="H52" s="74"/>
      <c r="J52" s="74"/>
      <c r="K52" s="100"/>
    </row>
    <row r="53" spans="1:11" ht="20.25">
      <c r="A53" s="99" t="s">
        <v>3</v>
      </c>
      <c r="B53" s="75"/>
      <c r="C53" s="75"/>
      <c r="D53" s="75"/>
      <c r="E53" s="83"/>
      <c r="F53" s="83"/>
      <c r="G53" s="83"/>
      <c r="H53" s="74"/>
      <c r="J53" s="74"/>
      <c r="K53" s="100"/>
    </row>
    <row r="54" spans="1:11" ht="20.25">
      <c r="A54" s="99" t="s">
        <v>4</v>
      </c>
      <c r="B54" s="75"/>
      <c r="C54" s="75"/>
      <c r="D54" s="75"/>
      <c r="E54" s="83"/>
      <c r="F54" s="83"/>
      <c r="G54" s="83"/>
      <c r="H54" s="74"/>
      <c r="J54" s="74"/>
      <c r="K54" s="100"/>
    </row>
    <row r="55" spans="1:11" ht="20.25">
      <c r="A55" s="99" t="s">
        <v>5</v>
      </c>
      <c r="B55" s="75"/>
      <c r="C55" s="75"/>
      <c r="D55" s="75"/>
      <c r="E55" s="83"/>
      <c r="F55" s="83"/>
      <c r="G55" s="83"/>
      <c r="H55" s="74"/>
      <c r="J55" s="74"/>
      <c r="K55" s="100"/>
    </row>
    <row r="56" spans="1:11" ht="20.25">
      <c r="A56" s="101"/>
      <c r="B56" s="102"/>
      <c r="C56" s="102"/>
      <c r="D56" s="102"/>
      <c r="E56" s="56"/>
      <c r="F56" s="56"/>
      <c r="G56" s="56"/>
      <c r="H56" s="58"/>
      <c r="I56" s="58"/>
      <c r="J56" s="58"/>
      <c r="K56" s="103"/>
    </row>
    <row r="57" ht="20.25">
      <c r="J57" s="74"/>
    </row>
    <row r="58" ht="20.25">
      <c r="A58" s="61" t="s">
        <v>223</v>
      </c>
    </row>
  </sheetData>
  <sheetProtection sheet="1" objects="1" scenarios="1" selectLockedCells="1" selectUnlockedCells="1"/>
  <mergeCells count="92">
    <mergeCell ref="N31:O31"/>
    <mergeCell ref="A34:C35"/>
    <mergeCell ref="E34:H35"/>
    <mergeCell ref="J34:M35"/>
    <mergeCell ref="D43:G43"/>
    <mergeCell ref="H43:K43"/>
    <mergeCell ref="A27:C27"/>
    <mergeCell ref="E27:H27"/>
    <mergeCell ref="J27:L27"/>
    <mergeCell ref="N27:O27"/>
    <mergeCell ref="A30:C30"/>
    <mergeCell ref="E30:H30"/>
    <mergeCell ref="J30:K30"/>
    <mergeCell ref="N30:O30"/>
    <mergeCell ref="H23:I23"/>
    <mergeCell ref="J23:K23"/>
    <mergeCell ref="L23:M23"/>
    <mergeCell ref="N23:O23"/>
    <mergeCell ref="H24:I24"/>
    <mergeCell ref="J24:K24"/>
    <mergeCell ref="L24:M24"/>
    <mergeCell ref="N24:O24"/>
    <mergeCell ref="H21:I21"/>
    <mergeCell ref="J21:K21"/>
    <mergeCell ref="L21:M21"/>
    <mergeCell ref="N21:O21"/>
    <mergeCell ref="H22:I22"/>
    <mergeCell ref="J22:K22"/>
    <mergeCell ref="L22:M22"/>
    <mergeCell ref="N22:O22"/>
    <mergeCell ref="H19:I19"/>
    <mergeCell ref="J19:K19"/>
    <mergeCell ref="L19:M19"/>
    <mergeCell ref="N19:O19"/>
    <mergeCell ref="H20:I20"/>
    <mergeCell ref="J20:K20"/>
    <mergeCell ref="L20:M20"/>
    <mergeCell ref="N20:O20"/>
    <mergeCell ref="H17:I17"/>
    <mergeCell ref="J17:K17"/>
    <mergeCell ref="L17:M17"/>
    <mergeCell ref="N17:O17"/>
    <mergeCell ref="H18:I18"/>
    <mergeCell ref="J18:K18"/>
    <mergeCell ref="L18:M18"/>
    <mergeCell ref="N18:O18"/>
    <mergeCell ref="H15:I15"/>
    <mergeCell ref="J15:K15"/>
    <mergeCell ref="L15:M15"/>
    <mergeCell ref="N15:O15"/>
    <mergeCell ref="H16:I16"/>
    <mergeCell ref="J16:K16"/>
    <mergeCell ref="L16:M16"/>
    <mergeCell ref="N16:O16"/>
    <mergeCell ref="H13:I13"/>
    <mergeCell ref="J13:K13"/>
    <mergeCell ref="L13:M13"/>
    <mergeCell ref="N13:O13"/>
    <mergeCell ref="H14:I14"/>
    <mergeCell ref="J14:K14"/>
    <mergeCell ref="L14:M14"/>
    <mergeCell ref="N14:O14"/>
    <mergeCell ref="H11:I11"/>
    <mergeCell ref="J11:K11"/>
    <mergeCell ref="L11:M11"/>
    <mergeCell ref="N11:O11"/>
    <mergeCell ref="H12:I12"/>
    <mergeCell ref="J12:K12"/>
    <mergeCell ref="L12:M12"/>
    <mergeCell ref="N12:O12"/>
    <mergeCell ref="H9:I9"/>
    <mergeCell ref="J9:K9"/>
    <mergeCell ref="L9:M9"/>
    <mergeCell ref="N9:O9"/>
    <mergeCell ref="H10:I10"/>
    <mergeCell ref="J10:K10"/>
    <mergeCell ref="L10:M10"/>
    <mergeCell ref="N10:O10"/>
    <mergeCell ref="H7:I7"/>
    <mergeCell ref="J7:K7"/>
    <mergeCell ref="L7:M7"/>
    <mergeCell ref="N7:O7"/>
    <mergeCell ref="H8:I8"/>
    <mergeCell ref="J8:K8"/>
    <mergeCell ref="L8:M8"/>
    <mergeCell ref="N8:O8"/>
    <mergeCell ref="A1:O1"/>
    <mergeCell ref="A2:O2"/>
    <mergeCell ref="H6:I6"/>
    <mergeCell ref="J6:K6"/>
    <mergeCell ref="L6:M6"/>
    <mergeCell ref="N6:O6"/>
  </mergeCells>
  <dataValidations count="7">
    <dataValidation type="list" allowBlank="1" sqref="A27">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9:D23">
      <formula1>3</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9:H23">
      <formula1>"a) Hiwi abg.HB, b) Hiwi FH,BCAb, c) stud.Hi"</formula1>
    </dataValidation>
    <dataValidation type="list" allowBlank="1" showInputMessage="1" showErrorMessage="1" promptTitle="Wertigkeit" prompt="Wertigkeit" errorTitle="Wertigkeit" error="Wertigkeit in E-Stufen lt. Liste&#10;" sqref="F9:F23">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9:E23">
      <formula1>1</formula1>
      <formula2>4</formula2>
    </dataValidation>
    <dataValidation type="whole" allowBlank="1" showInputMessage="1" showErrorMessage="1" promptTitle="Zuordnung Maßnahme Stufe lt. VwV" errorTitle="Stufe lt. VwV" error="nur Stufe 1, 2 oder 3 zulässig" sqref="B9:B23">
      <formula1>1</formula1>
      <formula2>3</formula2>
    </dataValidation>
    <dataValidation type="list" allowBlank="1" showInputMessage="1" showErrorMessage="1" promptTitle="Kategorie" errorTitle="Werteeingabe eingeschränkt" error="Werteeingabe auf Auswahlliste beschränkt" sqref="A9:A23">
      <formula1>"Personal, Sachmittel, Literaturmittel, Investitionen"</formula1>
    </dataValidation>
  </dataValidations>
  <hyperlinks>
    <hyperlink ref="A49" r:id="rId1" display="mailto:studierendenvorschlagsbudget@stura.org"/>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TestGaudes</dc:creator>
  <cp:keywords/>
  <dc:description/>
  <cp:lastModifiedBy>Roettele, Andrea</cp:lastModifiedBy>
  <cp:lastPrinted>2019-05-14T07:58:13Z</cp:lastPrinted>
  <dcterms:created xsi:type="dcterms:W3CDTF">2007-10-25T13:35:35Z</dcterms:created>
  <dcterms:modified xsi:type="dcterms:W3CDTF">2019-05-20T07:41:20Z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