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showInkAnnotation="0" defaultThemeVersion="124226"/>
  <mc:AlternateContent xmlns:mc="http://schemas.openxmlformats.org/markup-compatibility/2006">
    <mc:Choice Requires="x15">
      <x15ac:absPath xmlns:x15ac="http://schemas.microsoft.com/office/spreadsheetml/2010/11/ac" url="D:\Desktop\SVB-Gremium\"/>
    </mc:Choice>
  </mc:AlternateContent>
  <xr:revisionPtr revIDLastSave="0" documentId="8_{78A67584-DE77-44CA-89A5-72B01F9CFDCD}" xr6:coauthVersionLast="47" xr6:coauthVersionMax="47" xr10:uidLastSave="{00000000-0000-0000-0000-000000000000}"/>
  <bookViews>
    <workbookView xWindow="-110" yWindow="-110" windowWidth="19420" windowHeight="10420" tabRatio="812" activeTab="1" xr2:uid="{00000000-000D-0000-FFFF-FFFF00000000}"/>
  </bookViews>
  <sheets>
    <sheet name="Hinweise zur Ausfüllung Antrag" sheetId="7" r:id="rId1"/>
    <sheet name="Einzelantrag" sheetId="3" r:id="rId2"/>
    <sheet name="VwV - Stufen" sheetId="6" r:id="rId3"/>
    <sheet name="Personalrichtsätze" sheetId="9" r:id="rId4"/>
    <sheet name="Musterbefüllung" sheetId="13" r:id="rId5"/>
  </sheets>
  <definedNames>
    <definedName name="_xlnm.Print_Area" localSheetId="1">Einzelantrag!$A$1:$M$60</definedName>
    <definedName name="_xlnm.Print_Area" localSheetId="4">Musterbefüllung!$A$1:$M$56</definedName>
    <definedName name="Fachbereiche" localSheetId="4">#REF!</definedName>
    <definedName name="Fachbereiche">#REF!</definedName>
  </definedNames>
  <calcPr calcId="191029"/>
</workbook>
</file>

<file path=xl/calcChain.xml><?xml version="1.0" encoding="utf-8"?>
<calcChain xmlns="http://schemas.openxmlformats.org/spreadsheetml/2006/main">
  <c r="L8" i="3" l="1"/>
  <c r="L9" i="3"/>
  <c r="L10" i="3"/>
  <c r="L11" i="3"/>
  <c r="L12" i="3"/>
  <c r="L13" i="3"/>
  <c r="L14" i="3"/>
  <c r="L15" i="3"/>
  <c r="L16" i="3"/>
  <c r="L17" i="3"/>
  <c r="L18" i="3"/>
  <c r="L19" i="3"/>
  <c r="L20" i="3"/>
  <c r="L21" i="3"/>
  <c r="L22" i="3"/>
  <c r="L23" i="3"/>
  <c r="L24" i="3"/>
  <c r="L25" i="3"/>
  <c r="J8" i="3"/>
  <c r="J9" i="3"/>
  <c r="J10" i="3"/>
  <c r="J11" i="3"/>
  <c r="J12" i="3"/>
  <c r="J13" i="3"/>
  <c r="J14" i="3"/>
  <c r="J15" i="3"/>
  <c r="J16" i="3"/>
  <c r="J17" i="3"/>
  <c r="J18" i="3"/>
  <c r="J19" i="3"/>
  <c r="J20" i="3"/>
  <c r="J21" i="3"/>
  <c r="J22" i="3"/>
  <c r="J23" i="3"/>
  <c r="J24" i="3"/>
  <c r="J25" i="3"/>
  <c r="G8" i="3"/>
  <c r="G9" i="3"/>
  <c r="G10" i="3"/>
  <c r="G11" i="3"/>
  <c r="G12" i="3"/>
  <c r="G13" i="3"/>
  <c r="G14" i="3"/>
  <c r="G15" i="3"/>
  <c r="G16" i="3"/>
  <c r="G17" i="3"/>
  <c r="G18" i="3"/>
  <c r="G19" i="3"/>
  <c r="G20" i="3"/>
  <c r="G21" i="3"/>
  <c r="G22" i="3"/>
  <c r="G23" i="3"/>
  <c r="G24" i="3"/>
  <c r="G25" i="3"/>
  <c r="L12" i="13" l="1"/>
  <c r="J11" i="13"/>
  <c r="J12" i="13"/>
  <c r="L23" i="13" l="1"/>
  <c r="L22" i="13"/>
  <c r="J22" i="13"/>
  <c r="G22" i="13"/>
  <c r="L21" i="13"/>
  <c r="J21" i="13"/>
  <c r="G21" i="13"/>
  <c r="L20" i="13"/>
  <c r="J20" i="13"/>
  <c r="G20" i="13"/>
  <c r="L19" i="13"/>
  <c r="J19" i="13"/>
  <c r="G19" i="13"/>
  <c r="L18" i="13"/>
  <c r="J18" i="13"/>
  <c r="G18" i="13"/>
  <c r="L17" i="13"/>
  <c r="J17" i="13"/>
  <c r="G17" i="13"/>
  <c r="L16" i="13"/>
  <c r="J16" i="13"/>
  <c r="G16" i="13"/>
  <c r="L15" i="13"/>
  <c r="J15" i="13"/>
  <c r="G15" i="13"/>
  <c r="L14" i="13"/>
  <c r="J14" i="13"/>
  <c r="G14" i="13"/>
  <c r="L13" i="13"/>
  <c r="J13" i="13"/>
  <c r="G13" i="13"/>
  <c r="L11" i="13"/>
  <c r="G11" i="13"/>
  <c r="L10" i="13"/>
  <c r="J10" i="13"/>
  <c r="G10" i="13"/>
  <c r="L9" i="13"/>
  <c r="J9" i="13"/>
  <c r="G9" i="13"/>
  <c r="L8" i="13"/>
  <c r="J8" i="13"/>
  <c r="G8" i="13"/>
  <c r="L7" i="13"/>
  <c r="J7" i="13"/>
  <c r="G7" i="13"/>
  <c r="M3" i="13"/>
  <c r="L7" i="3"/>
  <c r="J7" i="3"/>
  <c r="M23" i="13" l="1"/>
  <c r="G7" i="3" l="1"/>
  <c r="M26" i="3" s="1"/>
  <c r="M3" i="3" l="1"/>
</calcChain>
</file>

<file path=xl/sharedStrings.xml><?xml version="1.0" encoding="utf-8"?>
<sst xmlns="http://schemas.openxmlformats.org/spreadsheetml/2006/main" count="293" uniqueCount="230">
  <si>
    <t>Maßnahme</t>
  </si>
  <si>
    <t>VZÄ-Anteil</t>
  </si>
  <si>
    <t>Personal</t>
  </si>
  <si>
    <t>a) wiss. Hilfskraft mit abgeschlossener wissenschaftlicher Hochschulausbildung oder mit einem Master Abschluss der akkreditiert ist</t>
  </si>
  <si>
    <t>b) wiss. Hilfskraft mit Fachhochschulabschluss, Bachelor-Abschluss oder Master-Abschluss der nicht akkreditiert ist</t>
  </si>
  <si>
    <t>c) studentische Hilfskraft ohne abgeschlossene Hochschulausbildung im Sinn der Buchstaben a) und b)</t>
  </si>
  <si>
    <t>Mittel</t>
  </si>
  <si>
    <t>Nein</t>
  </si>
  <si>
    <t>Ja</t>
  </si>
  <si>
    <t>E15Ü</t>
  </si>
  <si>
    <t>E15</t>
  </si>
  <si>
    <t>E14</t>
  </si>
  <si>
    <t>E13</t>
  </si>
  <si>
    <t>E12</t>
  </si>
  <si>
    <t>E11</t>
  </si>
  <si>
    <t>E10</t>
  </si>
  <si>
    <t>E8</t>
  </si>
  <si>
    <t>E7</t>
  </si>
  <si>
    <t>E6</t>
  </si>
  <si>
    <t>E5</t>
  </si>
  <si>
    <t>E4</t>
  </si>
  <si>
    <t>E3</t>
  </si>
  <si>
    <t>E2Ü</t>
  </si>
  <si>
    <t>E2</t>
  </si>
  <si>
    <t>E1</t>
  </si>
  <si>
    <t>PKW-Fahrer</t>
  </si>
  <si>
    <t>Fremdsprachenassistent/in (-sekretär/in)</t>
  </si>
  <si>
    <t>E2-E5</t>
  </si>
  <si>
    <t>Bürokommunikation</t>
  </si>
  <si>
    <t>Kategorie</t>
  </si>
  <si>
    <t>Investitionen</t>
  </si>
  <si>
    <t>Haushaltsansätze Stellen lt. Vorgaben des Ministeriums für Finanzen und Wirtschaft</t>
  </si>
  <si>
    <t>a) Hiwi abg.HB</t>
  </si>
  <si>
    <t>b) Hiwi FH,BCAb</t>
  </si>
  <si>
    <t>Stufe (1,2,3)
lt. VwV</t>
  </si>
  <si>
    <t>Summe
Personal (E*)</t>
  </si>
  <si>
    <t>Kategorie
Hiwi</t>
  </si>
  <si>
    <t>Hiwi-Std. 
pro Monat</t>
  </si>
  <si>
    <t>Summe
Hiwi</t>
  </si>
  <si>
    <t>Arten von Hilfskräften (Hiwi)</t>
  </si>
  <si>
    <t>Wertig-keit</t>
  </si>
  <si>
    <t>Antragssumme:</t>
  </si>
  <si>
    <t>Unterstützung Studiengangkoordinator</t>
  </si>
  <si>
    <t>Sachmittel</t>
  </si>
  <si>
    <t>Lehraufträge</t>
  </si>
  <si>
    <t>Unterstützung Lehrvorbereitung und -durchführung</t>
  </si>
  <si>
    <t>Unterstützung Seminarvorbereitung</t>
  </si>
  <si>
    <t>Bibliotheksaufsicht</t>
  </si>
  <si>
    <t>Beamer Lehrbereich</t>
  </si>
  <si>
    <t>Auszug aus der VwV QSM – studentisches Vorschlagsrecht</t>
  </si>
  <si>
    <t>3.2 Die Finanzierung kann erfolgen für:</t>
  </si>
  <si>
    <r>
      <t xml:space="preserve">3.2.1 </t>
    </r>
    <r>
      <rPr>
        <i/>
        <sz val="12"/>
        <rFont val="Arial"/>
        <family val="2"/>
      </rPr>
      <t>Maßnahmen zur unmittelbaren Verbesserung von Studium und Lehre</t>
    </r>
  </si>
  <si>
    <t>(Stufe 1)</t>
  </si>
  <si>
    <r>
      <t xml:space="preserve">3.2.1.1 </t>
    </r>
    <r>
      <rPr>
        <i/>
        <sz val="12"/>
        <rFont val="Arial"/>
        <family val="2"/>
      </rPr>
      <t>Finanzierung zusätzlicher, auch fachübergreifender Lehr- und Seminarangebote</t>
    </r>
  </si>
  <si>
    <t>Die studentischen Qualitätssicherungsmittel dienen zuvorderst der Verbesserung</t>
  </si>
  <si>
    <t>des curricularen Lehrangebots der Hochschule. Durch die Finanzierung</t>
  </si>
  <si>
    <t>von Lehrbeauftragten, Tutorinnen und Tutoren oder anderem wissenschaftlichem</t>
  </si>
  <si>
    <t>Personal können zusätzliche, auch fachübergreifende Lehr-</t>
  </si>
  <si>
    <t>und Seminarangebote bereit gestellt werden.</t>
  </si>
  <si>
    <t>Auch die Förderung von projektbezogenen Maßnahmen ist zulässig, wenn</t>
  </si>
  <si>
    <t>es sich um Projekte mit lehr- und lernbezogenem Inhalt handelt. Im Falle</t>
  </si>
  <si>
    <t>eines Projekts sind der Projektanfang und das Projektende eindeutig zu definieren.</t>
  </si>
  <si>
    <t>Das Projektziel muss die Sicherung der Qualität von Studium und</t>
  </si>
  <si>
    <t>Lehre sein. Nicht darunter fallen Personalstellen mit Bezug zu Forschungsprojekten.</t>
  </si>
  <si>
    <t>Die Betreuung und Durchführung des Projekts muss durch die</t>
  </si>
  <si>
    <t>Hochschule erfolgen.</t>
  </si>
  <si>
    <t>In Einzelfällen kann ein zusätzliches Angebot für Studierende über das reine</t>
  </si>
  <si>
    <t>Lehrangebot hinaus und zur Ergänzung der curricularen Lehre gefördert</t>
  </si>
  <si>
    <t>werden (zum Beispiel Übungsseminare, Lerncamps, Präsentations- und</t>
  </si>
  <si>
    <t>Vortragstraining, Klausurenkurse, Seminare zum wissenschaftlichen</t>
  </si>
  <si>
    <t>Schreiben). Bestehende Angebote der Hochschule sind zu berücksichtigen,</t>
  </si>
  <si>
    <t>um Doppelstrukturen zu vermeiden.</t>
  </si>
  <si>
    <r>
      <t xml:space="preserve">3.2.1.2 </t>
    </r>
    <r>
      <rPr>
        <i/>
        <sz val="12"/>
        <rFont val="Arial"/>
        <family val="2"/>
      </rPr>
      <t>Fachspezifische Studienprojekte</t>
    </r>
  </si>
  <si>
    <t>Fachspezifische Studienprojekte können finanziert werden, wenn sie einen</t>
  </si>
  <si>
    <t>Bezug zum Curriculum vorweisen. Sie müssen in der Verantwortung und</t>
  </si>
  <si>
    <t>unter Betreuung einer für die Lehre verantwortlichen Person der Hochschule</t>
  </si>
  <si>
    <t>durchgeführt werden.</t>
  </si>
  <si>
    <t>Kriterien für Studienprojekte können unter anderem sein: Es handelt sich</t>
  </si>
  <si>
    <t>um praxisbezogene und zugleich wissenschaftlich fundierte Lehrformate,</t>
  </si>
  <si>
    <t>die klassische Lehrveranstaltungen in integrierter Form umfassen und eine</t>
  </si>
  <si>
    <t>interdisziplinäre Ausrichtung aufweisen können. Sie können in Kleingruppen</t>
  </si>
  <si>
    <t>organisiert sein, vermitteln fachbezogene und fachübergreifende Fähigkeiten,</t>
  </si>
  <si>
    <t>bereiten auf berufstypische Arbeitsweisen vor und befähigen zur verantwortlichen</t>
  </si>
  <si>
    <t>Mitarbeit in einem Team. Ein nachrangiger forschungsbezogener</t>
  </si>
  <si>
    <t>Anteil eines solchen Projekts ist unschädlich.</t>
  </si>
  <si>
    <r>
      <t xml:space="preserve">3.2.1.3 </t>
    </r>
    <r>
      <rPr>
        <i/>
        <sz val="12"/>
        <rFont val="Arial"/>
        <family val="2"/>
      </rPr>
      <t>Hochschuldidaktische Fort- und Weiterbildungsmaßnahmen</t>
    </r>
  </si>
  <si>
    <t>Die Finanzierung von Fort- und Weiterbildungsmaßnahmen soll dazu dienen,</t>
  </si>
  <si>
    <t>die in der Lehre tätigen Mitarbeiterinnen und Mitarbeiter der Hochschu-</t>
  </si>
  <si>
    <t>le, Lehrbeauftragte sowie Tutorinnen und Tutoren hochschuldidaktisch fortund</t>
  </si>
  <si>
    <t>weiterzubilden, sofern dies nicht von der Hochschule übernommen</t>
  </si>
  <si>
    <t>werden kann. Ziel ist, dem berechtigten Anspruch der Studierenden auf eine</t>
  </si>
  <si>
    <t>professionelle Lehre auf höchstem Niveau gerecht zu werden. Vorhandene</t>
  </si>
  <si>
    <t>hochschuldidaktische Maßnahmen der Hochschulen sind zu berücksichtigen,</t>
  </si>
  <si>
    <t>um den Aufbau von Doppelstrukturen zu vermeiden.</t>
  </si>
  <si>
    <r>
      <t xml:space="preserve">3.2.2 </t>
    </r>
    <r>
      <rPr>
        <i/>
        <sz val="12"/>
        <rFont val="Arial"/>
        <family val="2"/>
      </rPr>
      <t xml:space="preserve">Lehr- und lernnahe Maßnahmen </t>
    </r>
    <r>
      <rPr>
        <b/>
        <i/>
        <sz val="12"/>
        <rFont val="Arial"/>
        <family val="2"/>
      </rPr>
      <t>(Stufe 2)</t>
    </r>
  </si>
  <si>
    <r>
      <t xml:space="preserve">3.2.2.1 </t>
    </r>
    <r>
      <rPr>
        <i/>
        <sz val="12"/>
        <rFont val="Arial"/>
        <family val="2"/>
      </rPr>
      <t>Verbesserung sowie Ausbau der Angebote von Serviceeinrichtungen der</t>
    </r>
  </si>
  <si>
    <t>Hochschule sowie der lehr- und lernbezogenen Infrastruktur</t>
  </si>
  <si>
    <t>Über das von der Hochschule sicherzustellende und zu finanzierende Angebot</t>
  </si>
  <si>
    <t>hinaus können durch Sach- und Personalmaßnahmen unter anderem</t>
  </si>
  <si>
    <t>finanziert werden:</t>
  </si>
  <si>
    <t>a) stark frequentierte Einrichtungen wie zum Beispiel Bibliotheken, PCPools,</t>
  </si>
  <si>
    <t>Rechenzentren, WLAN-Angebote,</t>
  </si>
  <si>
    <t>b) Ausstattung und Wartung von beispielsweise Labor- und Werkstatteinrichtungen,</t>
  </si>
  <si>
    <t>aber auch allgemeiner Inneneinrichtung, wobei Einigkeit darüber</t>
  </si>
  <si>
    <t>bestehen muss, dass die mit studentischen Qualitätssicherungsmitteln</t>
  </si>
  <si>
    <t>finanzierten Einrichtungen von der Hochschule verwaltet werden,</t>
  </si>
  <si>
    <t>c) Anpassungen an die neuesten technischen Anforderungen (auch innovativer</t>
  </si>
  <si>
    <t>Art), zum Beispiel e-Learning-Angebote, virtuelle Lernräume, Lern-</t>
  </si>
  <si>
    <t>Chatrooms, Software für Lehr- und Lernveranstaltungen, elektronische Informations-</t>
  </si>
  <si>
    <t>und Kommunikationsmöglichkeiten.</t>
  </si>
  <si>
    <r>
      <t xml:space="preserve">3.2.2.2 </t>
    </r>
    <r>
      <rPr>
        <i/>
        <sz val="12"/>
        <rFont val="Arial"/>
        <family val="2"/>
      </rPr>
      <t>Lehr- und Lernmaterialien</t>
    </r>
  </si>
  <si>
    <t>Hierunter fallen Maßnahmen, die den Studierenden direkt zugutekommen,</t>
  </si>
  <si>
    <t>wie zum Beispiel der Ausbau des (digitalen) Literaturangebots (auch EBooks),</t>
  </si>
  <si>
    <t>Ergänzung von Literaturbeständen (Mehrfachexemplare), Zurverfü-</t>
  </si>
  <si>
    <t>gungstellung von Skripten, Lehr- und Lernsoftware (auch lizenzpflichtiger),</t>
  </si>
  <si>
    <t>Video2brain-Tools, E-Assessment-Apps, E-Learning-Module, Gerätschaften</t>
  </si>
  <si>
    <t>(auch technisch) sowie sonstige Materialien, die im Rahmen von Studium</t>
  </si>
  <si>
    <t>und Lehre erforderlich sind. Weiterhin fallen darunter indirekte Maßnahmen</t>
  </si>
  <si>
    <t>zur Sicherung der Qualität von Studium und Lehre, wie zum Beispiel technische</t>
  </si>
  <si>
    <t>Einrichtungen in Form von Beamern, Whiteboards.</t>
  </si>
  <si>
    <r>
      <t xml:space="preserve">3.2.2.3 </t>
    </r>
    <r>
      <rPr>
        <i/>
        <sz val="12"/>
        <rFont val="Arial"/>
        <family val="2"/>
      </rPr>
      <t>Durchführung von Exkursionen im Pflicht- und Wahlpflichtbereich sowie Exkursionen</t>
    </r>
  </si>
  <si>
    <t>zur Vertiefung des Lehrinhalts</t>
  </si>
  <si>
    <t>Finanziert werden können von Teilnehmern zu tragende Kosten, die aufgrund</t>
  </si>
  <si>
    <t>einer Durchführung von Exkursionen entstehen, zum Beispiel Fahrtbeziehungsweise</t>
  </si>
  <si>
    <t>Übernachtungskosten, Kosten für Führungen. Die Übernahme</t>
  </si>
  <si>
    <t>der Kosten muss allen Exkursionsteilnehmerinnen und -teilnehmern</t>
  </si>
  <si>
    <t>zugutekommen, eine Einzelförderung ist auszuschließen.</t>
  </si>
  <si>
    <r>
      <t xml:space="preserve">3.2.2.4 </t>
    </r>
    <r>
      <rPr>
        <i/>
        <sz val="12"/>
        <rFont val="Arial"/>
        <family val="2"/>
      </rPr>
      <t>Finanzierung von infrastrukturellen Begleit- und Anpassungsmaßnahmen</t>
    </r>
  </si>
  <si>
    <t>Im Einzelfall kann in geringfügigem Umfang eine Finanzierung von infrastrukturellen</t>
  </si>
  <si>
    <t>Begleit- und Anpassungsmaßnahmen erfolgen, wenn der Bezug</t>
  </si>
  <si>
    <t>zur Sicherung der Qualität von Studium und Lehre konkret nachgewiesen</t>
  </si>
  <si>
    <t>ist. Dabei kann es sich auch um Maßnahmen handeln, die bauliche</t>
  </si>
  <si>
    <t>Vorhaben oder bauliche Anlagen im Sinn der geltenden baugesetzlichen</t>
  </si>
  <si>
    <t>Regelungen sind. Unter diese Maßnahmen fallen beispielsweise Lärmschutzmaßnahmen,</t>
  </si>
  <si>
    <t>Vergrößerung beziehungsweise Verkleinerung bestehender</t>
  </si>
  <si>
    <t>Raumangebote, Lichtschutz. Die Einschränkung soll deutlich machen,</t>
  </si>
  <si>
    <t>dass bauliche Maßnahmen aus den originär dafür vorgesehenen Mitteln</t>
  </si>
  <si>
    <t>zu finanzieren und unter Einhaltung der geltenden Verfahrens- und</t>
  </si>
  <si>
    <t>Dienstvorschriften durchzuführen sind.</t>
  </si>
  <si>
    <r>
      <t xml:space="preserve">3.2.3 </t>
    </r>
    <r>
      <rPr>
        <i/>
        <sz val="12"/>
        <rFont val="Arial"/>
        <family val="2"/>
      </rPr>
      <t>Mittelbare Maßnahmen zur Verbesserung der Qualität von Studium und</t>
    </r>
  </si>
  <si>
    <r>
      <t xml:space="preserve">Lehre sowie der allgemeinen Studienbedingungen </t>
    </r>
    <r>
      <rPr>
        <b/>
        <i/>
        <sz val="12"/>
        <rFont val="Arial"/>
        <family val="2"/>
      </rPr>
      <t>(Stufe 3)</t>
    </r>
  </si>
  <si>
    <r>
      <t xml:space="preserve">3.2.3.1 </t>
    </r>
    <r>
      <rPr>
        <i/>
        <sz val="12"/>
        <rFont val="Arial"/>
        <family val="2"/>
      </rPr>
      <t>Verbesserung der Beratungsangebote</t>
    </r>
  </si>
  <si>
    <t>Eigenständige Beratungsangebote durch die Studierendenschaft auf Fachebene,</t>
  </si>
  <si>
    <t>bei der Dualen Hochschule Baden-Württemberg auch auf Ebene der</t>
  </si>
  <si>
    <t>Studienakademien, sind nicht ausgeschlossen. Hierzu zählen insbesondere</t>
  </si>
  <si>
    <t>Einführungswochen oder vergleichbare Aktivitäten zum Studienbeginn, aber</t>
  </si>
  <si>
    <t>auch Beratung von besonderen Studierendengruppen, zum Beispiel zu</t>
  </si>
  <si>
    <t>Fragen der Diversität, Inklusion, Integration und Chancengleichheit. Die Beratung</t>
  </si>
  <si>
    <t>von Studierenden ist grundsätzlich Aufgabe der Hochschulen und</t>
  </si>
  <si>
    <t>der Studierendenwerke. Eine Unterstützung dieser Angebote ist zum Beispiel</t>
  </si>
  <si>
    <t>durch die Finanzierung zusätzlicher personeller Ressourcen zulässig.</t>
  </si>
  <si>
    <r>
      <t xml:space="preserve">3.2.3.2 </t>
    </r>
    <r>
      <rPr>
        <i/>
        <sz val="12"/>
        <rFont val="Arial"/>
        <family val="2"/>
      </rPr>
      <t>Studium Generale, fachübergreifende Lehrangebote</t>
    </r>
  </si>
  <si>
    <t>Angebote eines Studium Generale sowie fach- und fakultätsübergreifende</t>
  </si>
  <si>
    <t>Lehrangebote können als extracurriculare Ergänzung des Angebots der</t>
  </si>
  <si>
    <t>Hochschule, jedoch nicht unabhängig davon, finanziert werden.</t>
  </si>
  <si>
    <r>
      <t xml:space="preserve">3.2.3.3 </t>
    </r>
    <r>
      <rPr>
        <i/>
        <sz val="12"/>
        <rFont val="Arial"/>
        <family val="2"/>
      </rPr>
      <t>Sonstige Maßnahmen, die mittelbar der Verbesserung der Qualität von</t>
    </r>
  </si>
  <si>
    <t>Studium und Lehre dienen und die Vielfalt der Studierendenschaft und Studienangebote</t>
  </si>
  <si>
    <t>widerspiegeln, hochschulübergreifende Projekte</t>
  </si>
  <si>
    <t>Voraussetzung ist, dass ein curricularer Bezug nachgewiesen werden kann</t>
  </si>
  <si>
    <t>und es der Sicherung der Qualität von Studium und Lehre dient. Hierunter</t>
  </si>
  <si>
    <t>kann auch die Finanzierung von Maßnahmen fallen, die notwendig sind, um</t>
  </si>
  <si>
    <t>speziellen Anliegen einer speziellen Fachkultur gerecht zu werden. Eine</t>
  </si>
  <si>
    <t>Verantwortungs- und Betreuungsübernahme durch die Hochschule ist im</t>
  </si>
  <si>
    <t>Einzelfall unerlässlich.</t>
  </si>
  <si>
    <t>Kategorie:</t>
  </si>
  <si>
    <t xml:space="preserve">In dieser Spalte tragen Sie bitte ein, ob es sich bei der beantragten Maßnahme um Personal-, Sach-, Literaturmittel oder Investitionen handelt. </t>
  </si>
  <si>
    <t>Maßnahmen:</t>
  </si>
  <si>
    <t>VZÄ-Anteil:</t>
  </si>
  <si>
    <t>Summe Personal (E*)</t>
  </si>
  <si>
    <t xml:space="preserve">Mittel: </t>
  </si>
  <si>
    <t xml:space="preserve">Hier ist eine Formel hinterlegt und manuell nichts einzutragen. </t>
  </si>
  <si>
    <t>In dieser Spalte muss die Art der Hiwis ausgewählt werden. Es stehen die 3 Kategorien zur Verfügung:
a) wiss. Hilfskraft mit abgeschlossener wissenschaftlicher Hochschulausbildung oder mit einem Master Abschluss der akkreditiert ist
b) wiss. Hilfskraft mit Fachhochschulabschluss, Bachelor-Abschluss oder Master-Abschluss der nicht akkreditiert ist
c) studentische Hilfskraft ohne abgeschlossene Hochschulausbildung im Sinn der Buchstaben a) und b)</t>
  </si>
  <si>
    <t xml:space="preserve">Hier tragen Sie bitte die benötigen Monatsstunden für Hilfskräfte ein (z. B. 10 Stunden/Monat). </t>
  </si>
  <si>
    <t xml:space="preserve">Bei Auswahl der Kategorie Sachmittel, Literaturmittel oder Investitionen in dieser Spalte die benötigten Mittel eintragen. </t>
  </si>
  <si>
    <t xml:space="preserve">Soweit Investitionen beantragt werden, ist zusätzlich anzugeben, ob Folgekosten anfallen und falls ja, aus welchen Mitteln dies finanziert werden. </t>
  </si>
  <si>
    <t>c) studentische Hilfskraft ohne abgeschlossene Hochschulausbildung im Sinn der Buchstaben a) und b)
einschl. AG-Anteile</t>
  </si>
  <si>
    <t>Hinweis: Unterschrift Budgetverantwortliche/r - Hierbei handelt es sich nicht um die Herstellung eines Einvernehmens, sondern um die Einwilligung, den Vorschlag zu bewirtschaften.</t>
  </si>
  <si>
    <t>Gewählte*r Vertreter*in:</t>
  </si>
  <si>
    <t>Fachbereich:</t>
  </si>
  <si>
    <t>Studentische Ansprechperson:</t>
  </si>
  <si>
    <t>Kostenstelle</t>
  </si>
  <si>
    <r>
      <t xml:space="preserve">Die Folgekosten werden über </t>
    </r>
    <r>
      <rPr>
        <u/>
        <sz val="16"/>
        <rFont val="Arial"/>
        <family val="2"/>
      </rPr>
      <t/>
    </r>
  </si>
  <si>
    <t>finanziert.</t>
  </si>
  <si>
    <t xml:space="preserve">Bei Investitionskosten ist zusätzlich anzugeben, ob Folgekosten anfallen und wenn ja, aus welchen Mittel diese finanziert werden. </t>
  </si>
  <si>
    <t>Bei der beantragten Investitionsmaßnahme fallen Folgekosten an:</t>
  </si>
  <si>
    <t>Bewirtschaftende Einrichtung:</t>
  </si>
  <si>
    <t>Datum:</t>
  </si>
  <si>
    <t>Unterschrift gewählte*r Vertreter*in</t>
  </si>
  <si>
    <t>Unterschrift studentische Ansprechperson</t>
  </si>
  <si>
    <t xml:space="preserve">Anzahl Monate </t>
  </si>
  <si>
    <t xml:space="preserve">Sollte es hier zu Problemen kommen, da z.B. aufgrund inhaltlicher Differenzen keine Unterschrift geleistet wird, bitten wir den/die Antragsteller/in mit dem zentralen Vergabegremium, </t>
  </si>
  <si>
    <t>sowie der Haushaltsabteilung 2.1, in Kontakt zu treten.</t>
  </si>
  <si>
    <t>Budgetverantwortliche*r:</t>
  </si>
  <si>
    <t>Unterschrift Budgetverantwortliche*r</t>
  </si>
  <si>
    <t>Kontakt Mailadresse Student. Ansprechperson:</t>
  </si>
  <si>
    <t>Hinweise zur Ausfüllung des Antrags auf SVB-Mittel</t>
  </si>
  <si>
    <t>Stufe:</t>
  </si>
  <si>
    <t>In dieser Spalte tragen Sie die Einstufung der beantragten Maßnahme in die Stufen 1, 2 oder 3 ein. Wie die Maßnahme einzustufen ist, entnehmen Sie den Verwaltungsvorschriften, die auszugsweise im Register VwV-Stufen enthalten sind.</t>
  </si>
  <si>
    <t>In dieser Spalte tragen Sie die Art der Maßnahme ein (z.B. Lehraufträge, Unterstützung Lehrvorbereitung, Beamer). Die Beschreibung sollte dabei so konkret wie nötig, aber so breit wie möglich sein (z.B. "Exkursion" statt "Exkursion vom 14.-16.03 nach Paris" oder "Lehrauftrag" statt "Lehrauftrag an Frau XY für Lehrveranstaltung YZ"), um aufwändige Umwidmungen möglichst zu vermeiden.</t>
  </si>
  <si>
    <t>Anzahl Monate:</t>
  </si>
  <si>
    <t xml:space="preserve">Diese Spalte ist bei allen Maßnahmen der Kategorie "Personal" zu füllen. Bitte die Anzahl der Monate der beantragten Maßnahme eintragen. (z. B. bei einer Maßnahme, die eine Laufzeit vom 01.01.-31.07. hat, die Zahl 7). </t>
  </si>
  <si>
    <t>Der VZÄ-Anteil spiegelt den Umfang der Beschäftigung wieder. Bei einer 100%-Beschäftigung tragen Sie beim VZÄ-Anteil 1,0 ein. Bei einem geringen Beschäftigungsumfang muss dies entsprechend reduziert angegeben werden (z.B. 70% = 0,7 VZÄ-Anteil).</t>
  </si>
  <si>
    <t>Wertigkeit:</t>
  </si>
  <si>
    <t>Bei Personalstellen ist hier die Entgeltgruppe auszuwählen.</t>
  </si>
  <si>
    <t>Kategorie Hiwi:</t>
  </si>
  <si>
    <t>Hiwi-Std. pro Monat:</t>
  </si>
  <si>
    <t>Summe Hiwi:</t>
  </si>
  <si>
    <t>Investitionen:</t>
  </si>
  <si>
    <t>Beachten Sie auch das Register "Musterbefüllung", welches Ihnen diese Hinweise zur Ausfüllung des Formularvordrucks anhand einiger konkreter Beispiele näher veranschaulicht.</t>
  </si>
  <si>
    <t>E13Ü</t>
  </si>
  <si>
    <t xml:space="preserve"> </t>
  </si>
  <si>
    <t>Wissenschaftliche Hilfskräfte</t>
  </si>
  <si>
    <t>Abschluss/Befähigung</t>
  </si>
  <si>
    <t>a) wiss. Hilfskraft mit abgeschlossener wissenschaftlicher Hochschulausbildung im Sinne der Protokollnotiz Nr. 1 zu Teil I der Entgeltordnung zum TV-L oder mit einem Master-Abschluss in einem
Fachhochschulstudiengang, der akkreditiert ist
einschl. AG-Anteile</t>
  </si>
  <si>
    <t>b) wiss. Hilfskraft mit Fachhochschulabschluss, Bachelor-Abschluss oder Master-Abschluss in einem Fachhochschulstudierngang, der nicht akkreditiert ist
einschl. AG-Anteile</t>
  </si>
  <si>
    <t>c) stud. Hilfskraft</t>
  </si>
  <si>
    <t>Projektname:</t>
  </si>
  <si>
    <t>E9b</t>
  </si>
  <si>
    <t>E9a</t>
  </si>
  <si>
    <t>E6-E9b</t>
  </si>
  <si>
    <r>
      <rPr>
        <u/>
        <sz val="16"/>
        <rFont val="Arial"/>
        <family val="2"/>
      </rPr>
      <t>(Mail:</t>
    </r>
    <r>
      <rPr>
        <u/>
        <sz val="16"/>
        <color indexed="12"/>
        <rFont val="Arial"/>
        <family val="2"/>
      </rPr>
      <t xml:space="preserve"> svb@stura.org</t>
    </r>
    <r>
      <rPr>
        <sz val="16"/>
        <rFont val="Arial"/>
        <family val="2"/>
      </rPr>
      <t xml:space="preserve"> /</t>
    </r>
    <r>
      <rPr>
        <sz val="16"/>
        <color indexed="12"/>
        <rFont val="Arial"/>
        <family val="2"/>
      </rPr>
      <t xml:space="preserve"> </t>
    </r>
    <r>
      <rPr>
        <sz val="16"/>
        <rFont val="Arial"/>
        <family val="2"/>
      </rPr>
      <t xml:space="preserve">Abteilung 2.1: </t>
    </r>
    <r>
      <rPr>
        <u/>
        <sz val="16"/>
        <color indexed="12"/>
        <rFont val="Arial"/>
        <family val="2"/>
      </rPr>
      <t>Dinah.Benick@zv.uni-freiburg.de</t>
    </r>
    <r>
      <rPr>
        <u/>
        <sz val="16"/>
        <color indexed="8"/>
        <rFont val="Arial"/>
        <family val="2"/>
      </rPr>
      <t>)</t>
    </r>
  </si>
  <si>
    <t>Zeitraum 01.01.2025 bis 31.12.2025</t>
  </si>
  <si>
    <t>Stand 07.03.2024</t>
  </si>
  <si>
    <t>Stand 13.05.2024</t>
  </si>
  <si>
    <t>Jan.-Mrz. 2025</t>
  </si>
  <si>
    <t>Summe Hiwi</t>
  </si>
  <si>
    <t>Apr.-Dez. 2025</t>
  </si>
  <si>
    <t>Stundenlohn ab 01.04.2025</t>
  </si>
  <si>
    <t>Stundenlohn ab 01.04.2024</t>
  </si>
  <si>
    <t>Formularvordruck SVB 2025 - Fachbereiche (zentrale Mittel)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</si>
</sst>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
    <numFmt numFmtId="165" formatCode="#,##0.00\ &quot;€&quot;"/>
    <numFmt numFmtId="166" formatCode="0\ &quot;Std./Monat&quot;"/>
    <numFmt numFmtId="167" formatCode="_-* #,##0.00\ [$€-407]_-;\-* #,##0.00\ [$€-407]_-;_-* &quot;-&quot;??\ [$€-407]_-;_-@_-"/>
  </numFmts>
  <fonts count="28" x14ac:knownFonts="1">
    <font>
      <sz val="10"/>
      <name val="Arial"/>
    </font>
    <font>
      <sz val="10"/>
      <name val="Arial"/>
      <family val="2"/>
    </font>
    <font>
      <u/>
      <sz val="10"/>
      <color indexed="12"/>
      <name val="Arial"/>
      <family val="2"/>
    </font>
    <font>
      <sz val="16"/>
      <name val="Arial"/>
      <family val="2"/>
    </font>
    <font>
      <b/>
      <sz val="16"/>
      <name val="Arial"/>
      <family val="2"/>
    </font>
    <font>
      <b/>
      <sz val="12"/>
      <name val="Arial"/>
      <family val="2"/>
    </font>
    <font>
      <b/>
      <sz val="14"/>
      <name val="Arial"/>
      <family val="2"/>
    </font>
    <font>
      <sz val="12"/>
      <name val="Arial"/>
      <family val="2"/>
    </font>
    <font>
      <sz val="10"/>
      <name val="Arial"/>
      <family val="2"/>
    </font>
    <font>
      <u/>
      <sz val="16"/>
      <name val="Arial"/>
      <family val="2"/>
    </font>
    <font>
      <b/>
      <sz val="20"/>
      <name val="Arial"/>
      <family val="2"/>
    </font>
    <font>
      <i/>
      <sz val="12"/>
      <name val="Arial"/>
      <family val="2"/>
    </font>
    <font>
      <b/>
      <i/>
      <sz val="12"/>
      <name val="Arial"/>
      <family val="2"/>
    </font>
    <font>
      <b/>
      <sz val="11"/>
      <name val="Arial"/>
      <family val="2"/>
    </font>
    <font>
      <sz val="11"/>
      <name val="Arial"/>
      <family val="2"/>
    </font>
    <font>
      <u/>
      <sz val="16"/>
      <color indexed="12"/>
      <name val="Arial"/>
      <family val="2"/>
    </font>
    <font>
      <sz val="16"/>
      <color indexed="12"/>
      <name val="Arial"/>
      <family val="2"/>
    </font>
    <font>
      <u/>
      <sz val="16"/>
      <color indexed="8"/>
      <name val="Arial"/>
      <family val="2"/>
    </font>
    <font>
      <sz val="14"/>
      <name val="Arial"/>
      <family val="2"/>
    </font>
    <font>
      <sz val="10"/>
      <name val="Arial"/>
      <family val="2"/>
    </font>
    <font>
      <b/>
      <sz val="12"/>
      <color indexed="8"/>
      <name val="Arial"/>
      <family val="2"/>
    </font>
    <font>
      <sz val="12"/>
      <color indexed="8"/>
      <name val="Arial"/>
      <family val="2"/>
    </font>
    <font>
      <sz val="11"/>
      <color theme="1"/>
      <name val="Calibri"/>
      <family val="2"/>
      <scheme val="minor"/>
    </font>
    <font>
      <b/>
      <sz val="14"/>
      <color theme="1"/>
      <name val="Arial"/>
      <family val="2"/>
    </font>
    <font>
      <sz val="16"/>
      <color theme="3" tint="0.39997558519241921"/>
      <name val="Arial"/>
      <family val="2"/>
    </font>
    <font>
      <sz val="14"/>
      <color theme="3" tint="0.39997558519241921"/>
      <name val="Arial"/>
      <family val="2"/>
    </font>
    <font>
      <b/>
      <sz val="10"/>
      <color theme="1"/>
      <name val="Arial"/>
      <family val="2"/>
    </font>
    <font>
      <sz val="10"/>
      <color theme="1"/>
      <name val="Arial"/>
      <family val="2"/>
    </font>
  </fonts>
  <fills count="4">
    <fill>
      <patternFill patternType="none"/>
    </fill>
    <fill>
      <patternFill patternType="gray125"/>
    </fill>
    <fill>
      <patternFill patternType="solid">
        <fgColor theme="4" tint="0.59999389629810485"/>
        <bgColor indexed="65"/>
      </patternFill>
    </fill>
    <fill>
      <patternFill patternType="solid">
        <fgColor theme="3" tint="0.79998168889431442"/>
        <bgColor indexed="64"/>
      </patternFill>
    </fill>
  </fills>
  <borders count="53">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3"/>
      </left>
      <right/>
      <top/>
      <bottom style="medium">
        <color indexed="63"/>
      </bottom>
      <diagonal/>
    </border>
    <border>
      <left/>
      <right/>
      <top/>
      <bottom style="medium">
        <color indexed="63"/>
      </bottom>
      <diagonal/>
    </border>
    <border>
      <left/>
      <right style="medium">
        <color indexed="63"/>
      </right>
      <top/>
      <bottom style="medium">
        <color indexed="63"/>
      </bottom>
      <diagonal/>
    </border>
    <border>
      <left style="thin">
        <color indexed="63"/>
      </left>
      <right/>
      <top style="thin">
        <color indexed="63"/>
      </top>
      <bottom style="thin">
        <color indexed="63"/>
      </bottom>
      <diagonal/>
    </border>
    <border>
      <left style="medium">
        <color indexed="64"/>
      </left>
      <right style="medium">
        <color indexed="64"/>
      </right>
      <top/>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3"/>
      </left>
      <right/>
      <top/>
      <bottom style="thin">
        <color indexed="63"/>
      </bottom>
      <diagonal/>
    </border>
    <border>
      <left style="thin">
        <color indexed="63"/>
      </left>
      <right style="thin">
        <color indexed="63"/>
      </right>
      <top/>
      <bottom style="thin">
        <color indexed="63"/>
      </bottom>
      <diagonal/>
    </border>
    <border>
      <left/>
      <right style="medium">
        <color indexed="64"/>
      </right>
      <top style="medium">
        <color indexed="64"/>
      </top>
      <bottom style="double">
        <color indexed="64"/>
      </bottom>
      <diagonal/>
    </border>
    <border>
      <left/>
      <right/>
      <top style="double">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s>
  <cellStyleXfs count="7">
    <xf numFmtId="0" fontId="0" fillId="0" borderId="0"/>
    <xf numFmtId="0" fontId="22" fillId="2" borderId="0" applyNumberFormat="0" applyBorder="0" applyAlignment="0" applyProtection="0"/>
    <xf numFmtId="44" fontId="1" fillId="0" borderId="0" applyFont="0" applyFill="0" applyBorder="0" applyAlignment="0" applyProtection="0"/>
    <xf numFmtId="44" fontId="19" fillId="0" borderId="0" applyFont="0" applyFill="0" applyBorder="0" applyAlignment="0" applyProtection="0"/>
    <xf numFmtId="0" fontId="2" fillId="0" borderId="0" applyNumberFormat="0" applyFill="0" applyBorder="0" applyAlignment="0" applyProtection="0">
      <alignment vertical="top"/>
      <protection locked="0"/>
    </xf>
    <xf numFmtId="44" fontId="1" fillId="0" borderId="0" applyFont="0" applyFill="0" applyBorder="0" applyAlignment="0" applyProtection="0"/>
    <xf numFmtId="44" fontId="19" fillId="0" borderId="0" applyFont="0" applyFill="0" applyBorder="0" applyAlignment="0" applyProtection="0"/>
  </cellStyleXfs>
  <cellXfs count="173">
    <xf numFmtId="0" fontId="0" fillId="0" borderId="0" xfId="0"/>
    <xf numFmtId="49" fontId="7" fillId="0" borderId="2" xfId="0" applyNumberFormat="1" applyFont="1" applyBorder="1" applyAlignment="1" applyProtection="1">
      <alignment horizontal="center" vertical="center" wrapText="1"/>
      <protection locked="0"/>
    </xf>
    <xf numFmtId="0" fontId="7" fillId="0" borderId="0" xfId="0" applyFont="1"/>
    <xf numFmtId="44" fontId="7" fillId="0" borderId="2" xfId="5" applyFont="1" applyBorder="1"/>
    <xf numFmtId="0" fontId="23" fillId="2" borderId="3" xfId="1" applyFont="1" applyBorder="1" applyAlignment="1" applyProtection="1">
      <alignment horizontal="center" vertical="center" wrapText="1"/>
    </xf>
    <xf numFmtId="0" fontId="23" fillId="2" borderId="4" xfId="1" applyFont="1" applyBorder="1" applyAlignment="1" applyProtection="1">
      <alignment horizontal="center" vertical="center" wrapText="1"/>
    </xf>
    <xf numFmtId="0" fontId="23" fillId="2" borderId="5" xfId="1" applyFont="1" applyBorder="1" applyAlignment="1" applyProtection="1">
      <alignment horizontal="center" vertical="center" wrapText="1"/>
    </xf>
    <xf numFmtId="0" fontId="23" fillId="2" borderId="6" xfId="1" applyFont="1" applyBorder="1" applyAlignment="1" applyProtection="1">
      <alignment horizontal="center" vertical="center" wrapText="1"/>
    </xf>
    <xf numFmtId="0" fontId="23" fillId="2" borderId="7" xfId="1" applyFont="1" applyBorder="1" applyAlignment="1" applyProtection="1">
      <alignment horizontal="center" vertical="center" wrapText="1"/>
    </xf>
    <xf numFmtId="0" fontId="23" fillId="2" borderId="8" xfId="1" applyFont="1" applyBorder="1" applyAlignment="1" applyProtection="1">
      <alignment horizontal="center" vertical="center" wrapText="1"/>
    </xf>
    <xf numFmtId="0" fontId="23" fillId="2" borderId="9" xfId="1" applyFont="1" applyBorder="1" applyAlignment="1" applyProtection="1">
      <alignment horizontal="center" vertical="center" wrapText="1"/>
    </xf>
    <xf numFmtId="0" fontId="23" fillId="2" borderId="10" xfId="1" applyFont="1" applyBorder="1" applyAlignment="1" applyProtection="1">
      <alignment horizontal="center" vertical="center" wrapText="1"/>
    </xf>
    <xf numFmtId="0" fontId="7" fillId="0" borderId="2" xfId="0" applyFont="1" applyBorder="1" applyAlignment="1" applyProtection="1">
      <alignment horizontal="center" vertical="center"/>
      <protection locked="0"/>
    </xf>
    <xf numFmtId="164" fontId="7" fillId="0" borderId="2" xfId="0" applyNumberFormat="1" applyFont="1" applyBorder="1" applyAlignment="1" applyProtection="1">
      <alignment horizontal="right" vertical="center"/>
      <protection locked="0"/>
    </xf>
    <xf numFmtId="4" fontId="7" fillId="0" borderId="2" xfId="0" applyNumberFormat="1" applyFont="1" applyBorder="1" applyAlignment="1" applyProtection="1">
      <alignment horizontal="right" vertical="center"/>
      <protection locked="0"/>
    </xf>
    <xf numFmtId="4" fontId="7" fillId="3" borderId="2" xfId="0" applyNumberFormat="1" applyFont="1" applyFill="1" applyBorder="1" applyAlignment="1">
      <alignment horizontal="right" vertical="center"/>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center" vertical="center"/>
      <protection locked="0"/>
    </xf>
    <xf numFmtId="164" fontId="7" fillId="0" borderId="11" xfId="0" applyNumberFormat="1" applyFont="1" applyBorder="1" applyAlignment="1" applyProtection="1">
      <alignment horizontal="right" vertical="center"/>
      <protection locked="0"/>
    </xf>
    <xf numFmtId="4" fontId="7" fillId="0" borderId="11" xfId="0" applyNumberFormat="1" applyFont="1" applyBorder="1" applyAlignment="1" applyProtection="1">
      <alignment horizontal="right" vertical="center"/>
      <protection locked="0"/>
    </xf>
    <xf numFmtId="0" fontId="3" fillId="0" borderId="12" xfId="0" applyFont="1" applyBorder="1" applyAlignment="1" applyProtection="1">
      <alignment vertical="center"/>
      <protection locked="0"/>
    </xf>
    <xf numFmtId="0" fontId="7" fillId="0" borderId="9"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14" xfId="0" applyFont="1" applyBorder="1" applyAlignment="1" applyProtection="1">
      <alignment horizontal="left" vertical="center" wrapText="1"/>
      <protection locked="0"/>
    </xf>
    <xf numFmtId="0" fontId="7" fillId="0" borderId="0" xfId="0" applyFont="1" applyAlignment="1">
      <alignment vertical="center"/>
    </xf>
    <xf numFmtId="0" fontId="12" fillId="0" borderId="0" xfId="0" applyFont="1" applyAlignment="1">
      <alignment vertical="center"/>
    </xf>
    <xf numFmtId="0" fontId="11" fillId="0" borderId="0" xfId="0" applyFont="1" applyAlignment="1">
      <alignment vertical="center"/>
    </xf>
    <xf numFmtId="0" fontId="13" fillId="0" borderId="0" xfId="0" applyFont="1" applyAlignment="1">
      <alignment vertical="center" wrapText="1"/>
    </xf>
    <xf numFmtId="0" fontId="3" fillId="0" borderId="15" xfId="0" applyFont="1" applyBorder="1" applyAlignment="1" applyProtection="1">
      <alignment horizontal="center" vertical="center"/>
      <protection locked="0"/>
    </xf>
    <xf numFmtId="4" fontId="3" fillId="0" borderId="15" xfId="0" applyNumberFormat="1" applyFont="1" applyBorder="1" applyAlignment="1" applyProtection="1">
      <alignment horizontal="center" vertical="center"/>
      <protection locked="0"/>
    </xf>
    <xf numFmtId="0" fontId="3" fillId="0" borderId="0" xfId="0" applyFont="1" applyAlignment="1" applyProtection="1">
      <alignment vertical="center"/>
      <protection locked="0"/>
    </xf>
    <xf numFmtId="0" fontId="10" fillId="0" borderId="0" xfId="0" applyFont="1" applyAlignment="1" applyProtection="1">
      <alignment horizontal="centerContinuous"/>
      <protection locked="0"/>
    </xf>
    <xf numFmtId="0" fontId="3" fillId="0" borderId="0" xfId="0" applyFont="1" applyAlignment="1" applyProtection="1">
      <alignment horizontal="centerContinuous" vertical="center"/>
      <protection locked="0"/>
    </xf>
    <xf numFmtId="14" fontId="3" fillId="0" borderId="0" xfId="0" applyNumberFormat="1" applyFont="1" applyAlignment="1" applyProtection="1">
      <alignment vertical="center"/>
      <protection locked="0"/>
    </xf>
    <xf numFmtId="0" fontId="6" fillId="0" borderId="0" xfId="0" applyFont="1" applyAlignment="1" applyProtection="1">
      <alignment vertical="center"/>
      <protection locked="0"/>
    </xf>
    <xf numFmtId="0" fontId="4" fillId="0" borderId="16"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0" borderId="17" xfId="0" applyFont="1" applyBorder="1" applyAlignment="1" applyProtection="1">
      <alignment horizontal="center" vertical="center"/>
      <protection locked="0"/>
    </xf>
    <xf numFmtId="4" fontId="3" fillId="0" borderId="17" xfId="0" applyNumberFormat="1"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4" fontId="3" fillId="0" borderId="0" xfId="0" applyNumberFormat="1" applyFont="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18" xfId="0" applyFont="1" applyBorder="1" applyAlignment="1" applyProtection="1">
      <alignment horizontal="center" vertical="center"/>
      <protection locked="0"/>
    </xf>
    <xf numFmtId="4" fontId="3" fillId="0" borderId="18" xfId="0" applyNumberFormat="1" applyFont="1" applyBorder="1" applyAlignment="1" applyProtection="1">
      <alignment horizontal="center" vertical="center"/>
      <protection locked="0"/>
    </xf>
    <xf numFmtId="4" fontId="3" fillId="0" borderId="0" xfId="0" applyNumberFormat="1" applyFont="1" applyAlignment="1" applyProtection="1">
      <alignment vertical="center"/>
      <protection locked="0"/>
    </xf>
    <xf numFmtId="14" fontId="4" fillId="0" borderId="20" xfId="0" applyNumberFormat="1" applyFont="1" applyBorder="1" applyAlignment="1" applyProtection="1">
      <alignment horizontal="left" vertical="center"/>
      <protection locked="0"/>
    </xf>
    <xf numFmtId="14" fontId="4" fillId="0" borderId="0" xfId="0" applyNumberFormat="1" applyFont="1" applyAlignment="1" applyProtection="1">
      <alignment horizontal="left" vertical="center"/>
      <protection locked="0"/>
    </xf>
    <xf numFmtId="0" fontId="3" fillId="0" borderId="2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14"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14" fillId="0" borderId="23" xfId="0" applyFont="1" applyBorder="1" applyAlignment="1" applyProtection="1">
      <alignment vertical="center"/>
      <protection locked="0"/>
    </xf>
    <xf numFmtId="0" fontId="3" fillId="0" borderId="23" xfId="0" applyFont="1" applyBorder="1" applyAlignment="1" applyProtection="1">
      <alignment horizontal="center" vertical="center"/>
      <protection locked="0"/>
    </xf>
    <xf numFmtId="4" fontId="3" fillId="0" borderId="23" xfId="0" applyNumberFormat="1" applyFont="1" applyBorder="1" applyAlignment="1" applyProtection="1">
      <alignment horizontal="center" vertical="center"/>
      <protection locked="0"/>
    </xf>
    <xf numFmtId="0" fontId="3" fillId="0" borderId="24" xfId="0" applyFont="1" applyBorder="1" applyAlignment="1" applyProtection="1">
      <alignment vertical="center"/>
      <protection locked="0"/>
    </xf>
    <xf numFmtId="0" fontId="4" fillId="0" borderId="0" xfId="0" applyFont="1" applyAlignment="1" applyProtection="1">
      <alignment vertical="center"/>
      <protection locked="0"/>
    </xf>
    <xf numFmtId="0" fontId="15" fillId="0" borderId="0" xfId="4" applyFont="1" applyAlignment="1" applyProtection="1">
      <protection locked="0"/>
    </xf>
    <xf numFmtId="0" fontId="4" fillId="0" borderId="25"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3" fillId="0" borderId="26" xfId="0" applyFont="1" applyBorder="1" applyAlignment="1" applyProtection="1">
      <alignment horizontal="center" vertical="center"/>
      <protection locked="0"/>
    </xf>
    <xf numFmtId="4" fontId="3" fillId="0" borderId="26" xfId="0" applyNumberFormat="1" applyFont="1" applyBorder="1" applyAlignment="1" applyProtection="1">
      <alignment horizontal="center" vertical="center"/>
      <protection locked="0"/>
    </xf>
    <xf numFmtId="0" fontId="3" fillId="0" borderId="27"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4" fillId="0" borderId="18" xfId="0" applyFont="1" applyBorder="1" applyAlignment="1" applyProtection="1">
      <alignment vertical="center"/>
      <protection locked="0"/>
    </xf>
    <xf numFmtId="4" fontId="3" fillId="0" borderId="15" xfId="0" applyNumberFormat="1" applyFont="1" applyBorder="1" applyAlignment="1" applyProtection="1">
      <alignment vertical="center"/>
      <protection locked="0"/>
    </xf>
    <xf numFmtId="4" fontId="7" fillId="0" borderId="15" xfId="0" applyNumberFormat="1" applyFont="1" applyBorder="1" applyAlignment="1" applyProtection="1">
      <alignment vertical="center"/>
      <protection locked="0"/>
    </xf>
    <xf numFmtId="0" fontId="7" fillId="0" borderId="31" xfId="0" applyFont="1" applyBorder="1" applyAlignment="1" applyProtection="1">
      <alignment vertical="center"/>
      <protection locked="0"/>
    </xf>
    <xf numFmtId="0" fontId="18" fillId="0" borderId="0" xfId="0" applyFont="1" applyAlignment="1" applyProtection="1">
      <alignment horizontal="left" vertical="center"/>
      <protection locked="0"/>
    </xf>
    <xf numFmtId="0" fontId="18" fillId="0" borderId="18" xfId="0" applyFont="1" applyBorder="1" applyAlignment="1" applyProtection="1">
      <alignment horizontal="left" vertical="center"/>
      <protection locked="0"/>
    </xf>
    <xf numFmtId="0" fontId="18" fillId="0" borderId="5" xfId="0" applyFont="1" applyBorder="1" applyAlignment="1" applyProtection="1">
      <alignment vertical="center"/>
      <protection locked="0"/>
    </xf>
    <xf numFmtId="14" fontId="18" fillId="0" borderId="20" xfId="0" applyNumberFormat="1" applyFont="1" applyBorder="1" applyAlignment="1" applyProtection="1">
      <alignment horizontal="left" vertical="center"/>
      <protection locked="0"/>
    </xf>
    <xf numFmtId="4" fontId="25" fillId="0" borderId="18" xfId="0" applyNumberFormat="1" applyFont="1" applyBorder="1" applyAlignment="1" applyProtection="1">
      <alignment horizontal="left" vertical="center"/>
      <protection locked="0"/>
    </xf>
    <xf numFmtId="4" fontId="25" fillId="0" borderId="0" xfId="0" applyNumberFormat="1" applyFont="1" applyAlignment="1" applyProtection="1">
      <alignment horizontal="left" vertical="center"/>
      <protection locked="0"/>
    </xf>
    <xf numFmtId="0" fontId="14" fillId="0" borderId="0" xfId="0" applyFont="1" applyAlignment="1">
      <alignment vertical="center" wrapText="1"/>
    </xf>
    <xf numFmtId="0" fontId="0" fillId="0" borderId="0" xfId="0" applyAlignment="1">
      <alignment horizontal="centerContinuous"/>
    </xf>
    <xf numFmtId="0" fontId="13" fillId="0" borderId="0" xfId="0" applyFont="1" applyAlignment="1">
      <alignment horizontal="centerContinuous" vertical="center" wrapText="1"/>
    </xf>
    <xf numFmtId="0" fontId="20" fillId="0" borderId="0" xfId="0" applyFont="1"/>
    <xf numFmtId="0" fontId="21" fillId="0" borderId="33" xfId="0" applyFont="1" applyBorder="1" applyAlignment="1">
      <alignment vertical="center"/>
    </xf>
    <xf numFmtId="0" fontId="21" fillId="0" borderId="34" xfId="0" applyFont="1" applyBorder="1" applyAlignment="1">
      <alignment vertical="center"/>
    </xf>
    <xf numFmtId="0" fontId="20" fillId="0" borderId="35" xfId="0" applyFont="1" applyBorder="1" applyAlignment="1">
      <alignment horizontal="center" vertical="center"/>
    </xf>
    <xf numFmtId="0" fontId="27" fillId="0" borderId="0" xfId="0" applyFont="1" applyAlignment="1">
      <alignment vertical="center"/>
    </xf>
    <xf numFmtId="3" fontId="27" fillId="0" borderId="0" xfId="0" applyNumberFormat="1" applyFont="1" applyAlignment="1">
      <alignment horizontal="right" vertical="center"/>
    </xf>
    <xf numFmtId="0" fontId="26" fillId="0" borderId="20" xfId="0" quotePrefix="1" applyFont="1" applyBorder="1" applyAlignment="1">
      <alignment horizontal="left" vertical="center"/>
    </xf>
    <xf numFmtId="0" fontId="26" fillId="0" borderId="0" xfId="0" quotePrefix="1" applyFont="1" applyAlignment="1">
      <alignment horizontal="left" vertical="center"/>
    </xf>
    <xf numFmtId="3" fontId="26" fillId="0" borderId="0" xfId="0" applyNumberFormat="1" applyFont="1" applyAlignment="1">
      <alignment horizontal="right" vertical="center"/>
    </xf>
    <xf numFmtId="0" fontId="5" fillId="0" borderId="0" xfId="0" applyFont="1"/>
    <xf numFmtId="0" fontId="5" fillId="0" borderId="0" xfId="0" applyFont="1" applyAlignment="1">
      <alignment horizontal="center" wrapText="1"/>
    </xf>
    <xf numFmtId="0" fontId="7" fillId="0" borderId="1" xfId="0" applyFont="1" applyBorder="1"/>
    <xf numFmtId="0" fontId="21" fillId="0" borderId="36" xfId="0" applyFont="1" applyBorder="1" applyAlignment="1">
      <alignment horizontal="left" vertical="center" wrapText="1"/>
    </xf>
    <xf numFmtId="44" fontId="7" fillId="0" borderId="0" xfId="5" applyFont="1" applyBorder="1"/>
    <xf numFmtId="0" fontId="4" fillId="0" borderId="0" xfId="0" applyFont="1" applyAlignment="1" applyProtection="1">
      <alignment horizontal="centerContinuous"/>
      <protection locked="0"/>
    </xf>
    <xf numFmtId="3" fontId="27" fillId="0" borderId="37" xfId="0" applyNumberFormat="1" applyFont="1" applyBorder="1" applyAlignment="1">
      <alignment horizontal="right" vertical="center"/>
    </xf>
    <xf numFmtId="0" fontId="27" fillId="0" borderId="20" xfId="0" applyFont="1" applyBorder="1" applyAlignment="1">
      <alignment horizontal="left" vertical="center"/>
    </xf>
    <xf numFmtId="0" fontId="27" fillId="0" borderId="20" xfId="0" quotePrefix="1" applyFont="1" applyBorder="1" applyAlignment="1">
      <alignment horizontal="left" vertical="center"/>
    </xf>
    <xf numFmtId="0" fontId="3" fillId="0" borderId="32" xfId="0" applyFont="1" applyBorder="1" applyAlignment="1" applyProtection="1">
      <alignment vertical="center"/>
      <protection locked="0"/>
    </xf>
    <xf numFmtId="166" fontId="7" fillId="0" borderId="2" xfId="0" applyNumberFormat="1"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4" fontId="3" fillId="0" borderId="38" xfId="0" applyNumberFormat="1" applyFont="1" applyBorder="1" applyAlignment="1" applyProtection="1">
      <alignment horizontal="center" vertical="center"/>
      <protection locked="0"/>
    </xf>
    <xf numFmtId="166" fontId="7" fillId="0" borderId="39" xfId="0" applyNumberFormat="1" applyFont="1" applyBorder="1" applyAlignment="1" applyProtection="1">
      <alignment horizontal="center" vertical="center"/>
      <protection locked="0"/>
    </xf>
    <xf numFmtId="1" fontId="3" fillId="0" borderId="30" xfId="0" applyNumberFormat="1" applyFont="1" applyBorder="1" applyAlignment="1" applyProtection="1">
      <alignment horizontal="left" vertical="center"/>
      <protection locked="0"/>
    </xf>
    <xf numFmtId="0" fontId="10" fillId="0" borderId="0" xfId="0" applyFont="1" applyAlignment="1" applyProtection="1">
      <alignment horizontal="center"/>
      <protection locked="0"/>
    </xf>
    <xf numFmtId="167" fontId="7" fillId="0" borderId="2" xfId="0" applyNumberFormat="1" applyFont="1" applyBorder="1" applyAlignment="1" applyProtection="1">
      <alignment horizontal="center" vertical="center"/>
      <protection locked="0"/>
    </xf>
    <xf numFmtId="0" fontId="23" fillId="2" borderId="25" xfId="1" applyFont="1" applyBorder="1" applyAlignment="1" applyProtection="1">
      <alignment horizontal="center" vertical="center" wrapText="1"/>
    </xf>
    <xf numFmtId="0" fontId="23" fillId="2" borderId="28" xfId="1" applyFont="1" applyBorder="1" applyAlignment="1" applyProtection="1">
      <alignment horizontal="center" vertical="center" wrapText="1"/>
    </xf>
    <xf numFmtId="0" fontId="23" fillId="2" borderId="2" xfId="1" applyFont="1" applyBorder="1" applyAlignment="1" applyProtection="1">
      <alignment horizontal="center" vertical="center" wrapText="1"/>
    </xf>
    <xf numFmtId="167" fontId="7" fillId="0" borderId="39" xfId="0" applyNumberFormat="1" applyFont="1" applyBorder="1" applyAlignment="1" applyProtection="1">
      <alignment horizontal="center" vertical="center"/>
      <protection locked="0"/>
    </xf>
    <xf numFmtId="165" fontId="7" fillId="3" borderId="2" xfId="0" applyNumberFormat="1" applyFont="1" applyFill="1" applyBorder="1" applyAlignment="1">
      <alignment horizontal="center" vertical="center"/>
    </xf>
    <xf numFmtId="4" fontId="7" fillId="0" borderId="40" xfId="0" applyNumberFormat="1" applyFont="1" applyBorder="1" applyAlignment="1" applyProtection="1">
      <alignment horizontal="center" vertical="center"/>
      <protection locked="0"/>
    </xf>
    <xf numFmtId="166" fontId="7" fillId="0" borderId="40" xfId="0" applyNumberFormat="1" applyFont="1" applyBorder="1" applyAlignment="1" applyProtection="1">
      <alignment horizontal="center" vertical="center"/>
      <protection locked="0"/>
    </xf>
    <xf numFmtId="44" fontId="7" fillId="0" borderId="40" xfId="5" applyFont="1" applyBorder="1"/>
    <xf numFmtId="0" fontId="21" fillId="0" borderId="41" xfId="0" applyFont="1" applyBorder="1" applyAlignment="1">
      <alignment horizontal="left" vertical="center" wrapText="1"/>
    </xf>
    <xf numFmtId="0" fontId="7" fillId="0" borderId="42" xfId="0" applyFont="1" applyBorder="1"/>
    <xf numFmtId="0" fontId="7" fillId="0" borderId="7" xfId="0" applyFont="1" applyBorder="1"/>
    <xf numFmtId="0" fontId="5" fillId="0" borderId="7" xfId="0" applyFont="1" applyBorder="1" applyAlignment="1">
      <alignment horizontal="center" wrapText="1"/>
    </xf>
    <xf numFmtId="0" fontId="3" fillId="0" borderId="0" xfId="0" applyFont="1" applyAlignment="1" applyProtection="1">
      <alignment horizontal="center"/>
      <protection locked="0"/>
    </xf>
    <xf numFmtId="0" fontId="23" fillId="2" borderId="11" xfId="1" applyFont="1" applyBorder="1" applyAlignment="1" applyProtection="1">
      <alignment horizontal="center" vertical="center" wrapText="1"/>
    </xf>
    <xf numFmtId="165" fontId="4" fillId="3" borderId="43" xfId="0" applyNumberFormat="1" applyFont="1" applyFill="1" applyBorder="1" applyAlignment="1">
      <alignment horizontal="center" vertical="center"/>
    </xf>
    <xf numFmtId="0" fontId="25" fillId="0" borderId="19" xfId="0" applyFont="1" applyBorder="1" applyAlignment="1" applyProtection="1">
      <alignment vertical="center"/>
      <protection locked="0"/>
    </xf>
    <xf numFmtId="4" fontId="2" fillId="0" borderId="30" xfId="4" applyNumberFormat="1" applyBorder="1" applyAlignment="1" applyProtection="1">
      <alignment vertical="center"/>
      <protection locked="0"/>
    </xf>
    <xf numFmtId="4" fontId="3" fillId="0" borderId="21" xfId="0" applyNumberFormat="1" applyFont="1" applyBorder="1" applyAlignment="1" applyProtection="1">
      <alignment vertical="center"/>
      <protection locked="0"/>
    </xf>
    <xf numFmtId="0" fontId="3" fillId="0" borderId="44" xfId="0" applyFont="1" applyBorder="1" applyAlignment="1" applyProtection="1">
      <alignment vertical="center"/>
      <protection locked="0"/>
    </xf>
    <xf numFmtId="4" fontId="7" fillId="0" borderId="39" xfId="0" applyNumberFormat="1" applyFont="1" applyBorder="1" applyAlignment="1" applyProtection="1">
      <alignment horizontal="center" vertical="center"/>
      <protection locked="0"/>
    </xf>
    <xf numFmtId="4" fontId="3" fillId="0" borderId="0" xfId="0" applyNumberFormat="1" applyFont="1" applyAlignment="1" applyProtection="1">
      <alignment horizontal="left" vertical="center"/>
      <protection locked="0"/>
    </xf>
    <xf numFmtId="0" fontId="23" fillId="2" borderId="15" xfId="1" applyFont="1" applyBorder="1" applyAlignment="1" applyProtection="1">
      <alignment horizontal="center" vertical="center" wrapText="1"/>
    </xf>
    <xf numFmtId="165" fontId="7" fillId="3" borderId="7" xfId="0" applyNumberFormat="1" applyFont="1" applyFill="1" applyBorder="1" applyAlignment="1">
      <alignment horizontal="center" vertical="center"/>
    </xf>
    <xf numFmtId="165" fontId="7" fillId="3" borderId="39" xfId="0" applyNumberFormat="1" applyFont="1" applyFill="1" applyBorder="1" applyAlignment="1">
      <alignment horizontal="center" vertical="center"/>
    </xf>
    <xf numFmtId="0" fontId="7" fillId="0" borderId="10" xfId="0" applyFont="1" applyBorder="1" applyAlignment="1" applyProtection="1">
      <alignment vertical="center" wrapText="1"/>
      <protection locked="0"/>
    </xf>
    <xf numFmtId="166" fontId="7" fillId="0" borderId="11" xfId="0" applyNumberFormat="1" applyFont="1" applyBorder="1" applyAlignment="1" applyProtection="1">
      <alignment horizontal="center" vertical="center"/>
      <protection locked="0"/>
    </xf>
    <xf numFmtId="0" fontId="23" fillId="2" borderId="40" xfId="1" applyFont="1" applyBorder="1" applyAlignment="1" applyProtection="1">
      <alignment horizontal="center" vertical="center" wrapText="1"/>
    </xf>
    <xf numFmtId="0" fontId="23" fillId="2" borderId="48" xfId="1" applyFont="1" applyBorder="1" applyAlignment="1" applyProtection="1">
      <alignment horizontal="center" vertical="center" wrapText="1"/>
    </xf>
    <xf numFmtId="164" fontId="7" fillId="0" borderId="40" xfId="0" applyNumberFormat="1" applyFont="1" applyBorder="1" applyAlignment="1" applyProtection="1">
      <alignment horizontal="right" vertical="center"/>
      <protection locked="0"/>
    </xf>
    <xf numFmtId="164" fontId="7" fillId="0" borderId="25" xfId="0" applyNumberFormat="1" applyFont="1" applyBorder="1" applyAlignment="1" applyProtection="1">
      <alignment horizontal="right" vertical="center"/>
      <protection locked="0"/>
    </xf>
    <xf numFmtId="0" fontId="23" fillId="2" borderId="31" xfId="1" applyFont="1" applyBorder="1" applyAlignment="1" applyProtection="1">
      <alignment horizontal="center" vertical="center" wrapText="1"/>
    </xf>
    <xf numFmtId="4" fontId="7" fillId="0" borderId="31" xfId="0" applyNumberFormat="1" applyFont="1" applyBorder="1" applyAlignment="1" applyProtection="1">
      <alignment horizontal="center" vertical="center"/>
      <protection locked="0"/>
    </xf>
    <xf numFmtId="4" fontId="7" fillId="0" borderId="26" xfId="0" applyNumberFormat="1" applyFont="1" applyBorder="1" applyAlignment="1" applyProtection="1">
      <alignment horizontal="center" vertical="center"/>
      <protection locked="0"/>
    </xf>
    <xf numFmtId="4" fontId="7" fillId="0" borderId="49" xfId="0" applyNumberFormat="1" applyFont="1" applyBorder="1" applyAlignment="1" applyProtection="1">
      <alignment horizontal="center" vertical="center"/>
      <protection locked="0"/>
    </xf>
    <xf numFmtId="49" fontId="7" fillId="0" borderId="39" xfId="0" applyNumberFormat="1" applyFont="1" applyBorder="1" applyAlignment="1" applyProtection="1">
      <alignment horizontal="center" vertical="center" wrapText="1"/>
      <protection locked="0"/>
    </xf>
    <xf numFmtId="0" fontId="23" fillId="2" borderId="18" xfId="1" applyFont="1" applyBorder="1" applyAlignment="1" applyProtection="1">
      <alignment horizontal="center" vertical="center" wrapText="1"/>
    </xf>
    <xf numFmtId="0" fontId="7" fillId="0" borderId="31"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4" fillId="0" borderId="50" xfId="0" applyFont="1" applyBorder="1" applyAlignment="1" applyProtection="1">
      <alignment vertical="center"/>
      <protection locked="0"/>
    </xf>
    <xf numFmtId="0" fontId="4" fillId="0" borderId="38" xfId="0" applyFont="1" applyBorder="1" applyAlignment="1" applyProtection="1">
      <alignment vertical="center"/>
      <protection locked="0"/>
    </xf>
    <xf numFmtId="0" fontId="3" fillId="0" borderId="38" xfId="0" applyFont="1" applyBorder="1" applyAlignment="1" applyProtection="1">
      <alignment vertical="center"/>
      <protection locked="0"/>
    </xf>
    <xf numFmtId="165" fontId="4" fillId="3" borderId="51" xfId="0" applyNumberFormat="1" applyFont="1" applyFill="1" applyBorder="1" applyAlignment="1">
      <alignment horizontal="center" vertical="center"/>
    </xf>
    <xf numFmtId="0" fontId="23" fillId="2" borderId="19" xfId="1" applyFont="1" applyBorder="1" applyAlignment="1" applyProtection="1">
      <alignment horizontal="center" vertical="center" wrapText="1"/>
    </xf>
    <xf numFmtId="0" fontId="23" fillId="2" borderId="30" xfId="1" applyFont="1" applyBorder="1" applyAlignment="1" applyProtection="1">
      <alignment horizontal="center" vertical="center" wrapText="1"/>
    </xf>
    <xf numFmtId="0" fontId="23" fillId="2" borderId="32" xfId="1" applyFont="1" applyBorder="1" applyAlignment="1" applyProtection="1">
      <alignment horizontal="center" vertical="center" wrapText="1"/>
    </xf>
    <xf numFmtId="167" fontId="7" fillId="0" borderId="32" xfId="0" applyNumberFormat="1" applyFont="1" applyBorder="1" applyAlignment="1" applyProtection="1">
      <alignment horizontal="center" vertical="center"/>
      <protection locked="0"/>
    </xf>
    <xf numFmtId="167" fontId="7" fillId="0" borderId="52" xfId="0" applyNumberFormat="1" applyFont="1" applyBorder="1" applyAlignment="1" applyProtection="1">
      <alignment horizontal="center" vertical="center"/>
      <protection locked="0"/>
    </xf>
    <xf numFmtId="0" fontId="7" fillId="0" borderId="46" xfId="0" applyFont="1" applyBorder="1" applyAlignment="1" applyProtection="1">
      <alignment horizontal="left" vertical="center"/>
      <protection locked="0"/>
    </xf>
    <xf numFmtId="0" fontId="7" fillId="0" borderId="39" xfId="0" applyFont="1" applyBorder="1" applyAlignment="1" applyProtection="1">
      <alignment horizontal="center" vertical="center"/>
      <protection locked="0"/>
    </xf>
    <xf numFmtId="0" fontId="7" fillId="0" borderId="49" xfId="0" applyFont="1" applyBorder="1" applyAlignment="1" applyProtection="1">
      <alignment horizontal="left" vertical="center" wrapText="1"/>
      <protection locked="0"/>
    </xf>
    <xf numFmtId="164" fontId="7" fillId="0" borderId="45" xfId="0" applyNumberFormat="1" applyFont="1" applyBorder="1" applyAlignment="1" applyProtection="1">
      <alignment horizontal="right" vertical="center"/>
      <protection locked="0"/>
    </xf>
    <xf numFmtId="4" fontId="7" fillId="0" borderId="39" xfId="0" applyNumberFormat="1" applyFont="1" applyBorder="1" applyAlignment="1" applyProtection="1">
      <alignment horizontal="right" vertical="center"/>
      <protection locked="0"/>
    </xf>
    <xf numFmtId="4" fontId="7" fillId="3" borderId="39" xfId="0" applyNumberFormat="1" applyFont="1" applyFill="1" applyBorder="1" applyAlignment="1">
      <alignment horizontal="right" vertical="center"/>
    </xf>
    <xf numFmtId="167" fontId="7" fillId="0" borderId="47" xfId="0" applyNumberFormat="1" applyFont="1" applyBorder="1" applyAlignment="1" applyProtection="1">
      <alignment horizontal="center" vertical="center"/>
      <protection locked="0"/>
    </xf>
    <xf numFmtId="0" fontId="14" fillId="0" borderId="0" xfId="0" applyFont="1" applyAlignment="1">
      <alignment vertical="center" wrapText="1"/>
    </xf>
    <xf numFmtId="0" fontId="8" fillId="0" borderId="0" xfId="0" applyFont="1"/>
    <xf numFmtId="0" fontId="3" fillId="0" borderId="15" xfId="0" applyFont="1" applyBorder="1" applyAlignment="1" applyProtection="1">
      <alignment horizontal="left" vertical="center"/>
      <protection locked="0"/>
    </xf>
    <xf numFmtId="0" fontId="3" fillId="0" borderId="0" xfId="0" applyFont="1" applyAlignment="1" applyProtection="1">
      <alignment horizontal="center" vertical="center"/>
      <protection locked="0"/>
    </xf>
    <xf numFmtId="14" fontId="3" fillId="0" borderId="8" xfId="0" applyNumberFormat="1" applyFont="1" applyBorder="1" applyAlignment="1" applyProtection="1">
      <alignment horizontal="left" vertical="center"/>
      <protection locked="0"/>
    </xf>
    <xf numFmtId="14" fontId="3" fillId="0" borderId="15" xfId="0" applyNumberFormat="1" applyFont="1" applyBorder="1" applyAlignment="1" applyProtection="1">
      <alignment horizontal="left" vertical="center"/>
      <protection locked="0"/>
    </xf>
    <xf numFmtId="0" fontId="3" fillId="0" borderId="15" xfId="0" applyFont="1" applyBorder="1" applyAlignment="1" applyProtection="1">
      <alignment horizontal="center" vertical="center"/>
      <protection locked="0"/>
    </xf>
    <xf numFmtId="4" fontId="3" fillId="0" borderId="15" xfId="0" applyNumberFormat="1" applyFont="1" applyBorder="1" applyAlignment="1" applyProtection="1">
      <alignment horizontal="left" vertical="center"/>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center"/>
      <protection locked="0"/>
    </xf>
    <xf numFmtId="0" fontId="3" fillId="0" borderId="8" xfId="0" applyFont="1" applyBorder="1" applyAlignment="1" applyProtection="1">
      <alignment horizontal="left" vertical="center"/>
      <protection locked="0"/>
    </xf>
    <xf numFmtId="0" fontId="23" fillId="2" borderId="28" xfId="1" applyFont="1" applyBorder="1" applyAlignment="1" applyProtection="1">
      <alignment horizontal="center" vertical="center" wrapText="1"/>
    </xf>
    <xf numFmtId="0" fontId="23" fillId="2" borderId="29" xfId="1" applyFont="1" applyBorder="1" applyAlignment="1" applyProtection="1">
      <alignment horizontal="center" vertical="center" wrapText="1"/>
    </xf>
    <xf numFmtId="4" fontId="3" fillId="0" borderId="15" xfId="0" applyNumberFormat="1" applyFont="1" applyBorder="1" applyAlignment="1" applyProtection="1">
      <alignment horizontal="center" vertical="center"/>
      <protection locked="0"/>
    </xf>
    <xf numFmtId="0" fontId="23" fillId="2" borderId="15" xfId="1" applyFont="1" applyBorder="1" applyAlignment="1" applyProtection="1">
      <alignment horizontal="center" vertical="center" wrapText="1"/>
    </xf>
  </cellXfs>
  <cellStyles count="7">
    <cellStyle name="40 % - Akzent1" xfId="1" builtinId="31"/>
    <cellStyle name="Euro" xfId="2" xr:uid="{00000000-0005-0000-0000-000001000000}"/>
    <cellStyle name="Euro 2" xfId="3" xr:uid="{00000000-0005-0000-0000-000002000000}"/>
    <cellStyle name="Link" xfId="4" builtinId="8"/>
    <cellStyle name="Standard" xfId="0" builtinId="0"/>
    <cellStyle name="Währung" xfId="5" builtinId="4"/>
    <cellStyle name="Währung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38</xdr:row>
      <xdr:rowOff>0</xdr:rowOff>
    </xdr:from>
    <xdr:to>
      <xdr:col>3</xdr:col>
      <xdr:colOff>0</xdr:colOff>
      <xdr:row>61</xdr:row>
      <xdr:rowOff>38100</xdr:rowOff>
    </xdr:to>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0" y="9772650"/>
          <a:ext cx="5391150" cy="441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i="0">
              <a:solidFill>
                <a:schemeClr val="dk1"/>
              </a:solidFill>
              <a:effectLst/>
              <a:latin typeface="+mn-lt"/>
              <a:ea typeface="+mn-ea"/>
              <a:cs typeface="+mn-cs"/>
            </a:rPr>
            <a:t>Die Berechnung der Hiwi-Summe erfolgt mit den oben angegebenen Sätzen einschließl. Arbeitgeberanteil (Sozialversicherung) multipliziert mit der Beschäftigungsdauer und den angegebenen Stunden pro Monat.</a:t>
          </a:r>
          <a:r>
            <a:rPr lang="de-DE" sz="1100" i="0" baseline="0">
              <a:solidFill>
                <a:schemeClr val="dk1"/>
              </a:solidFill>
              <a:effectLst/>
              <a:latin typeface="+mn-lt"/>
              <a:ea typeface="+mn-ea"/>
              <a:cs typeface="+mn-cs"/>
            </a:rPr>
            <a:t> </a:t>
          </a:r>
          <a:r>
            <a:rPr lang="de-DE" sz="1100" i="0">
              <a:solidFill>
                <a:schemeClr val="dk1"/>
              </a:solidFill>
              <a:effectLst/>
              <a:latin typeface="+mn-lt"/>
              <a:ea typeface="+mn-ea"/>
              <a:cs typeface="+mn-cs"/>
            </a:rPr>
            <a:t>Sollten Sie pauschal Hiwi-Mittel beantragen wollen, haben Sie die Möglichkeit in der Spalte „Mittel“ den Betrag in einer Summe einzutragen. In diesen Fällen dürfen Sie keine Auswahl in der Kategorie Hiwi und Std./Monat treffen. Dann werden automatisch keine Summen berechnet und Sie können Mittel in der von Ihnen gewünschten pauschalen Höhe beantragen. Ihre Einrichtung muss dann sicherstellen, dass sämtliche Personalnebenkosten (Sozialversicherungsbeiträge</a:t>
          </a:r>
          <a:r>
            <a:rPr lang="de-DE" sz="1100" i="0" baseline="0">
              <a:solidFill>
                <a:schemeClr val="dk1"/>
              </a:solidFill>
              <a:effectLst/>
              <a:latin typeface="+mn-lt"/>
              <a:ea typeface="+mn-ea"/>
              <a:cs typeface="+mn-cs"/>
            </a:rPr>
            <a:t> </a:t>
          </a:r>
          <a:r>
            <a:rPr lang="de-DE" sz="1100" i="0">
              <a:solidFill>
                <a:schemeClr val="dk1"/>
              </a:solidFill>
              <a:effectLst/>
              <a:latin typeface="+mn-lt"/>
              <a:ea typeface="+mn-ea"/>
              <a:cs typeface="+mn-cs"/>
            </a:rPr>
            <a:t>etc.) im Rahmen der Pauschalsumme gedeckt sind.</a:t>
          </a:r>
          <a:endParaRPr lang="de-DE" i="0">
            <a:effectLst/>
          </a:endParaRPr>
        </a:p>
        <a:p>
          <a:r>
            <a:rPr lang="de-DE" sz="1100" i="0">
              <a:solidFill>
                <a:schemeClr val="dk1"/>
              </a:solidFill>
              <a:effectLst/>
              <a:latin typeface="+mn-lt"/>
              <a:ea typeface="+mn-ea"/>
              <a:cs typeface="+mn-cs"/>
            </a:rPr>
            <a:t>Außerdem gibt es vom Land nur Richtsätze für die Entgeltgruppen, nicht aber für die einzelnen Stufen. Soweit Sie die Finanzierung von bereits beschäftigtem Personal beantragen und deren IST-Personalkosten den Richtsatz überschreiten oder Sie eine Person einstellen möchten, von der Sie wissen, dass die Stufenzuordnung in Stufe 3 oder höher erfolgen wird,  können Sie  neben den Beschäftigungsmonaten, dem VZÄ-Anteil sowie der Wertigkeit den Mehrbedarf in der Spalte „Mittel“ (Spalte 15) eintragen. In diesen Fällen tragen Sie bitte in der Spalte „Maßnahmen“ (Spalte 5) den Vor-und Nachnamen der Person ein. Um die Zeitschienen der SVB-Vergabe einzuhalten, können in diesem Vordruck nachträgliche Änderungen der Richtsätze, z.B. Erhöhung der Hiwi-Sätze ab Wintersemester, nicht immer berücksichtigt werden. Die Anträge müssen mit den im Vordruck angelegten Sätzen gestellt werden, ggf. muss hier mit einem (zeitlichen) Puffer gearbeitet oder im Laufe des Vergabejahres ein Umwidmungsantrag gestellt werden. Nachträglich Erhöhungen der Fördersummen können nicht gewährt werden.</a:t>
          </a:r>
          <a:endParaRPr lang="de-DE" i="0">
            <a:effectLst/>
          </a:endParaRPr>
        </a:p>
        <a:p>
          <a:endParaRPr lang="de-DE"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tudierendenvorschlagsbudget@stura.org"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udierendenvorschlagsbudget@stur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2"/>
  <sheetViews>
    <sheetView workbookViewId="0">
      <selection activeCell="B35" sqref="B35"/>
    </sheetView>
  </sheetViews>
  <sheetFormatPr baseColWidth="10" defaultRowHeight="14" x14ac:dyDescent="0.25"/>
  <cols>
    <col min="1" max="1" width="23" style="27" bestFit="1" customWidth="1"/>
    <col min="2" max="2" width="146.54296875" customWidth="1"/>
  </cols>
  <sheetData>
    <row r="1" spans="1:2" x14ac:dyDescent="0.25">
      <c r="A1" s="77" t="s">
        <v>195</v>
      </c>
      <c r="B1" s="76"/>
    </row>
    <row r="2" spans="1:2" x14ac:dyDescent="0.25">
      <c r="A2"/>
      <c r="B2" s="27"/>
    </row>
    <row r="3" spans="1:2" x14ac:dyDescent="0.25">
      <c r="A3" s="27" t="s">
        <v>164</v>
      </c>
      <c r="B3" s="75" t="s">
        <v>165</v>
      </c>
    </row>
    <row r="4" spans="1:2" x14ac:dyDescent="0.25">
      <c r="A4"/>
      <c r="B4" s="75"/>
    </row>
    <row r="5" spans="1:2" ht="28" x14ac:dyDescent="0.25">
      <c r="A5" s="27" t="s">
        <v>196</v>
      </c>
      <c r="B5" s="75" t="s">
        <v>197</v>
      </c>
    </row>
    <row r="6" spans="1:2" x14ac:dyDescent="0.25">
      <c r="A6"/>
      <c r="B6" s="75"/>
    </row>
    <row r="7" spans="1:2" ht="42" x14ac:dyDescent="0.25">
      <c r="A7" s="27" t="s">
        <v>166</v>
      </c>
      <c r="B7" s="75" t="s">
        <v>198</v>
      </c>
    </row>
    <row r="8" spans="1:2" x14ac:dyDescent="0.25">
      <c r="A8"/>
      <c r="B8" s="75"/>
    </row>
    <row r="9" spans="1:2" ht="28" x14ac:dyDescent="0.25">
      <c r="A9" s="27" t="s">
        <v>199</v>
      </c>
      <c r="B9" s="75" t="s">
        <v>200</v>
      </c>
    </row>
    <row r="10" spans="1:2" x14ac:dyDescent="0.25">
      <c r="A10"/>
      <c r="B10" s="75"/>
    </row>
    <row r="11" spans="1:2" ht="28" x14ac:dyDescent="0.25">
      <c r="A11" s="27" t="s">
        <v>167</v>
      </c>
      <c r="B11" s="75" t="s">
        <v>201</v>
      </c>
    </row>
    <row r="12" spans="1:2" x14ac:dyDescent="0.25">
      <c r="A12"/>
      <c r="B12" s="75"/>
    </row>
    <row r="13" spans="1:2" x14ac:dyDescent="0.25">
      <c r="A13" s="27" t="s">
        <v>202</v>
      </c>
      <c r="B13" s="75" t="s">
        <v>203</v>
      </c>
    </row>
    <row r="14" spans="1:2" x14ac:dyDescent="0.25">
      <c r="A14"/>
      <c r="B14" s="75"/>
    </row>
    <row r="15" spans="1:2" x14ac:dyDescent="0.25">
      <c r="A15" s="27" t="s">
        <v>168</v>
      </c>
      <c r="B15" s="75" t="s">
        <v>170</v>
      </c>
    </row>
    <row r="16" spans="1:2" x14ac:dyDescent="0.25">
      <c r="A16"/>
      <c r="B16" s="75"/>
    </row>
    <row r="17" spans="1:2" ht="56" x14ac:dyDescent="0.25">
      <c r="A17" s="27" t="s">
        <v>204</v>
      </c>
      <c r="B17" s="75" t="s">
        <v>171</v>
      </c>
    </row>
    <row r="18" spans="1:2" x14ac:dyDescent="0.25">
      <c r="A18"/>
      <c r="B18" s="75"/>
    </row>
    <row r="19" spans="1:2" x14ac:dyDescent="0.25">
      <c r="A19" s="27" t="s">
        <v>205</v>
      </c>
      <c r="B19" s="75" t="s">
        <v>172</v>
      </c>
    </row>
    <row r="20" spans="1:2" x14ac:dyDescent="0.25">
      <c r="A20"/>
      <c r="B20" s="75"/>
    </row>
    <row r="21" spans="1:2" x14ac:dyDescent="0.25">
      <c r="A21" s="27" t="s">
        <v>206</v>
      </c>
      <c r="B21" s="75" t="s">
        <v>170</v>
      </c>
    </row>
    <row r="22" spans="1:2" x14ac:dyDescent="0.25">
      <c r="A22"/>
      <c r="B22" s="75"/>
    </row>
    <row r="23" spans="1:2" x14ac:dyDescent="0.25">
      <c r="A23" s="27" t="s">
        <v>169</v>
      </c>
      <c r="B23" s="75" t="s">
        <v>173</v>
      </c>
    </row>
    <row r="25" spans="1:2" x14ac:dyDescent="0.25">
      <c r="A25" s="27" t="s">
        <v>41</v>
      </c>
      <c r="B25" s="75" t="s">
        <v>170</v>
      </c>
    </row>
    <row r="27" spans="1:2" x14ac:dyDescent="0.25">
      <c r="A27" s="27" t="s">
        <v>207</v>
      </c>
      <c r="B27" s="75" t="s">
        <v>174</v>
      </c>
    </row>
    <row r="29" spans="1:2" ht="12.5" x14ac:dyDescent="0.25">
      <c r="A29" s="158" t="s">
        <v>208</v>
      </c>
      <c r="B29" s="159"/>
    </row>
    <row r="32" spans="1:2" x14ac:dyDescent="0.25">
      <c r="A32" s="27" t="s">
        <v>222</v>
      </c>
    </row>
  </sheetData>
  <sheetProtection algorithmName="SHA-512" hashValue="5GuyaTKB5GciOPVJH4GQiV2aNkDvMWJv8ffoVhM78Q3qTgJq0c2GQ+0q5az/9+hHuN/bBWFk9hbv3m85hcTpWg==" saltValue="xBlvmXjCRQIUSkE0M60LLQ==" spinCount="100000" sheet="1" objects="1" scenarios="1"/>
  <mergeCells count="1">
    <mergeCell ref="A29:B29"/>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1"/>
  <sheetViews>
    <sheetView tabSelected="1" zoomScale="55" zoomScaleNormal="55" zoomScaleSheetLayoutView="85" zoomScalePageLayoutView="75" workbookViewId="0">
      <selection activeCell="Q25" sqref="Q25"/>
    </sheetView>
  </sheetViews>
  <sheetFormatPr baseColWidth="10" defaultColWidth="11.453125" defaultRowHeight="20" x14ac:dyDescent="0.25"/>
  <cols>
    <col min="1" max="1" width="17.54296875" style="30" customWidth="1"/>
    <col min="2" max="2" width="14.7265625" style="30" customWidth="1"/>
    <col min="3" max="3" width="50.453125" style="30" customWidth="1"/>
    <col min="4" max="4" width="13.7265625" style="30" customWidth="1"/>
    <col min="5" max="5" width="13.26953125" style="40" customWidth="1"/>
    <col min="6" max="6" width="11.26953125" style="40" customWidth="1"/>
    <col min="7" max="7" width="18.54296875" style="40" customWidth="1"/>
    <col min="8" max="8" width="20" style="41" customWidth="1"/>
    <col min="9" max="9" width="23.81640625" style="41" customWidth="1"/>
    <col min="10" max="10" width="20.7265625" style="30" customWidth="1"/>
    <col min="11" max="11" width="20" style="30" customWidth="1"/>
    <col min="12" max="12" width="30.26953125" style="30" customWidth="1"/>
    <col min="13" max="13" width="55.1796875" style="30" customWidth="1"/>
    <col min="14" max="16384" width="11.453125" style="30"/>
  </cols>
  <sheetData>
    <row r="1" spans="1:13" ht="25" customHeight="1" x14ac:dyDescent="0.25">
      <c r="A1" s="166" t="s">
        <v>229</v>
      </c>
      <c r="B1" s="166"/>
      <c r="C1" s="166"/>
      <c r="D1" s="166"/>
      <c r="E1" s="166"/>
      <c r="F1" s="166"/>
      <c r="G1" s="166"/>
      <c r="H1" s="166"/>
      <c r="I1" s="166"/>
      <c r="J1" s="166"/>
      <c r="K1" s="166"/>
      <c r="L1" s="166"/>
      <c r="M1" s="166"/>
    </row>
    <row r="2" spans="1:13" ht="25" customHeight="1" x14ac:dyDescent="0.5">
      <c r="A2" s="167" t="s">
        <v>221</v>
      </c>
      <c r="B2" s="167"/>
      <c r="C2" s="167"/>
      <c r="D2" s="167"/>
      <c r="E2" s="167"/>
      <c r="F2" s="167"/>
      <c r="G2" s="167"/>
      <c r="H2" s="167"/>
      <c r="I2" s="167"/>
      <c r="J2" s="167"/>
      <c r="K2" s="167"/>
      <c r="L2" s="167"/>
      <c r="M2" s="167"/>
    </row>
    <row r="3" spans="1:13" ht="25" customHeight="1" thickBot="1" x14ac:dyDescent="0.55000000000000004">
      <c r="A3" s="92" t="s">
        <v>216</v>
      </c>
      <c r="B3" s="32"/>
      <c r="C3" s="31"/>
      <c r="D3" s="31"/>
      <c r="E3" s="31"/>
      <c r="F3" s="31"/>
      <c r="G3" s="31"/>
      <c r="H3" s="102"/>
      <c r="I3" s="102"/>
      <c r="J3" s="102"/>
      <c r="K3" s="102"/>
      <c r="L3" s="116" t="s">
        <v>186</v>
      </c>
      <c r="M3" s="33">
        <f ca="1">TODAY()</f>
        <v>45425</v>
      </c>
    </row>
    <row r="4" spans="1:13" ht="100" customHeight="1" x14ac:dyDescent="0.25">
      <c r="A4" s="4" t="s">
        <v>29</v>
      </c>
      <c r="B4" s="5" t="s">
        <v>34</v>
      </c>
      <c r="C4" s="139" t="s">
        <v>0</v>
      </c>
      <c r="D4" s="131" t="s">
        <v>189</v>
      </c>
      <c r="E4" s="5" t="s">
        <v>1</v>
      </c>
      <c r="F4" s="5" t="s">
        <v>40</v>
      </c>
      <c r="G4" s="5" t="s">
        <v>35</v>
      </c>
      <c r="H4" s="139" t="s">
        <v>36</v>
      </c>
      <c r="I4" s="131" t="s">
        <v>37</v>
      </c>
      <c r="J4" s="5" t="s">
        <v>38</v>
      </c>
      <c r="K4" s="131" t="s">
        <v>37</v>
      </c>
      <c r="L4" s="5" t="s">
        <v>225</v>
      </c>
      <c r="M4" s="146" t="s">
        <v>6</v>
      </c>
    </row>
    <row r="5" spans="1:13" ht="39" customHeight="1" x14ac:dyDescent="0.25">
      <c r="A5" s="7"/>
      <c r="B5" s="8"/>
      <c r="C5" s="125"/>
      <c r="D5" s="105"/>
      <c r="E5" s="8"/>
      <c r="F5" s="8"/>
      <c r="G5" s="8"/>
      <c r="H5" s="125"/>
      <c r="I5" s="169" t="s">
        <v>224</v>
      </c>
      <c r="J5" s="170"/>
      <c r="K5" s="169" t="s">
        <v>226</v>
      </c>
      <c r="L5" s="170"/>
      <c r="M5" s="147"/>
    </row>
    <row r="6" spans="1:13" s="34" customFormat="1" ht="18" x14ac:dyDescent="0.25">
      <c r="A6" s="10">
        <v>3</v>
      </c>
      <c r="B6" s="106">
        <v>4</v>
      </c>
      <c r="C6" s="134">
        <v>5</v>
      </c>
      <c r="D6" s="130">
        <v>6</v>
      </c>
      <c r="E6" s="106">
        <v>7</v>
      </c>
      <c r="F6" s="106">
        <v>8</v>
      </c>
      <c r="G6" s="106">
        <v>9</v>
      </c>
      <c r="H6" s="134">
        <v>10</v>
      </c>
      <c r="I6" s="106">
        <v>11</v>
      </c>
      <c r="J6" s="106">
        <v>12</v>
      </c>
      <c r="K6" s="106">
        <v>13</v>
      </c>
      <c r="L6" s="106">
        <v>14</v>
      </c>
      <c r="M6" s="148">
        <v>15</v>
      </c>
    </row>
    <row r="7" spans="1:13" x14ac:dyDescent="0.25">
      <c r="A7" s="21"/>
      <c r="B7" s="12"/>
      <c r="C7" s="140"/>
      <c r="D7" s="132"/>
      <c r="E7" s="14"/>
      <c r="F7" s="1"/>
      <c r="G7" s="15" t="str">
        <f>IF(E7&lt;&gt;"",VLOOKUP(F7,Personalrichtsätze!$A$4:$C$29,3,FALSE)*E7/12*D7,"")</f>
        <v/>
      </c>
      <c r="H7" s="135"/>
      <c r="I7" s="110"/>
      <c r="J7" s="108" t="str">
        <f>IF(I7&lt;&gt;"",(VLOOKUP(H7,Personalrichtsätze!A$35:C$37,3,FALSE)*I7*D7),"")</f>
        <v/>
      </c>
      <c r="K7" s="110"/>
      <c r="L7" s="108" t="str">
        <f>IF(K7&lt;&gt;"",(VLOOKUP(H7,Personalrichtsätze!A$35:D$37,4,FALSE)*K7*D7),"")</f>
        <v/>
      </c>
      <c r="M7" s="149"/>
    </row>
    <row r="8" spans="1:13" x14ac:dyDescent="0.25">
      <c r="A8" s="21"/>
      <c r="B8" s="12"/>
      <c r="C8" s="140"/>
      <c r="D8" s="132"/>
      <c r="E8" s="14"/>
      <c r="F8" s="1"/>
      <c r="G8" s="15" t="str">
        <f>IF(E8&lt;&gt;"",VLOOKUP(F8,Personalrichtsätze!$A$4:$C$29,3,FALSE)*E8/12*D8,"")</f>
        <v/>
      </c>
      <c r="H8" s="135"/>
      <c r="I8" s="97"/>
      <c r="J8" s="108" t="str">
        <f>IF(I8&lt;&gt;"",(VLOOKUP(H8,Personalrichtsätze!A$35:C$37,3,FALSE)*I8*D8),"")</f>
        <v/>
      </c>
      <c r="K8" s="97"/>
      <c r="L8" s="108" t="str">
        <f>IF(K8&lt;&gt;"",(VLOOKUP(H8,Personalrichtsätze!A$35:D$37,4,FALSE)*K8*D8),"")</f>
        <v/>
      </c>
      <c r="M8" s="149"/>
    </row>
    <row r="9" spans="1:13" x14ac:dyDescent="0.25">
      <c r="A9" s="21"/>
      <c r="B9" s="12"/>
      <c r="C9" s="140"/>
      <c r="D9" s="132"/>
      <c r="E9" s="14"/>
      <c r="F9" s="1"/>
      <c r="G9" s="15" t="str">
        <f>IF(E9&lt;&gt;"",VLOOKUP(F9,Personalrichtsätze!$A$4:$C$29,3,FALSE)*E9/12*D9,"")</f>
        <v/>
      </c>
      <c r="H9" s="135"/>
      <c r="I9" s="97"/>
      <c r="J9" s="108" t="str">
        <f>IF(I9&lt;&gt;"",(VLOOKUP(H9,Personalrichtsätze!A$35:C$37,3,FALSE)*I9*D9),"")</f>
        <v/>
      </c>
      <c r="K9" s="97"/>
      <c r="L9" s="108" t="str">
        <f>IF(K9&lt;&gt;"",(VLOOKUP(H9,Personalrichtsätze!A$35:D$37,4,FALSE)*K9*D9),"")</f>
        <v/>
      </c>
      <c r="M9" s="149"/>
    </row>
    <row r="10" spans="1:13" x14ac:dyDescent="0.25">
      <c r="A10" s="21"/>
      <c r="B10" s="12"/>
      <c r="C10" s="140"/>
      <c r="D10" s="132"/>
      <c r="E10" s="14"/>
      <c r="F10" s="1"/>
      <c r="G10" s="15" t="str">
        <f>IF(E10&lt;&gt;"",VLOOKUP(F10,Personalrichtsätze!$A$4:$C$29,3,FALSE)*E10/12*D10,"")</f>
        <v/>
      </c>
      <c r="H10" s="135"/>
      <c r="I10" s="97"/>
      <c r="J10" s="108" t="str">
        <f>IF(I10&lt;&gt;"",(VLOOKUP(H10,Personalrichtsätze!A$35:C$37,3,FALSE)*I10*D10),"")</f>
        <v/>
      </c>
      <c r="K10" s="97"/>
      <c r="L10" s="108" t="str">
        <f>IF(K10&lt;&gt;"",(VLOOKUP(H10,Personalrichtsätze!A$35:D$37,4,FALSE)*K10*D10),"")</f>
        <v/>
      </c>
      <c r="M10" s="149"/>
    </row>
    <row r="11" spans="1:13" x14ac:dyDescent="0.25">
      <c r="A11" s="21"/>
      <c r="B11" s="12"/>
      <c r="C11" s="140"/>
      <c r="D11" s="132"/>
      <c r="E11" s="14"/>
      <c r="F11" s="1"/>
      <c r="G11" s="15" t="str">
        <f>IF(E11&lt;&gt;"",VLOOKUP(F11,Personalrichtsätze!$A$4:$C$29,3,FALSE)*E11/12*D11,"")</f>
        <v/>
      </c>
      <c r="H11" s="135"/>
      <c r="I11" s="97"/>
      <c r="J11" s="108" t="str">
        <f>IF(I11&lt;&gt;"",(VLOOKUP(H11,Personalrichtsätze!A$35:C$37,3,FALSE)*I11*D11),"")</f>
        <v/>
      </c>
      <c r="K11" s="97"/>
      <c r="L11" s="108" t="str">
        <f>IF(K11&lt;&gt;"",(VLOOKUP(H11,Personalrichtsätze!A$35:D$37,4,FALSE)*K11*D11),"")</f>
        <v/>
      </c>
      <c r="M11" s="149"/>
    </row>
    <row r="12" spans="1:13" x14ac:dyDescent="0.25">
      <c r="A12" s="21"/>
      <c r="B12" s="12"/>
      <c r="C12" s="140"/>
      <c r="D12" s="132"/>
      <c r="E12" s="14"/>
      <c r="F12" s="1"/>
      <c r="G12" s="15" t="str">
        <f>IF(E12&lt;&gt;"",VLOOKUP(F12,Personalrichtsätze!$A$4:$C$29,3,FALSE)*E12/12*D12,"")</f>
        <v/>
      </c>
      <c r="H12" s="135"/>
      <c r="I12" s="97"/>
      <c r="J12" s="108" t="str">
        <f>IF(I12&lt;&gt;"",(VLOOKUP(H12,Personalrichtsätze!A$35:C$37,3,FALSE)*I12*D12),"")</f>
        <v/>
      </c>
      <c r="K12" s="97"/>
      <c r="L12" s="108" t="str">
        <f>IF(K12&lt;&gt;"",(VLOOKUP(H12,Personalrichtsätze!A$35:D$37,4,FALSE)*K12*D12),"")</f>
        <v/>
      </c>
      <c r="M12" s="149"/>
    </row>
    <row r="13" spans="1:13" x14ac:dyDescent="0.25">
      <c r="A13" s="21"/>
      <c r="B13" s="12"/>
      <c r="C13" s="140"/>
      <c r="D13" s="132"/>
      <c r="E13" s="14"/>
      <c r="F13" s="1"/>
      <c r="G13" s="15" t="str">
        <f>IF(E13&lt;&gt;"",VLOOKUP(F13,Personalrichtsätze!$A$4:$C$29,3,FALSE)*E13/12*D13,"")</f>
        <v/>
      </c>
      <c r="H13" s="135"/>
      <c r="I13" s="97"/>
      <c r="J13" s="108" t="str">
        <f>IF(I13&lt;&gt;"",(VLOOKUP(H13,Personalrichtsätze!A$35:C$37,3,FALSE)*I13*D13),"")</f>
        <v/>
      </c>
      <c r="K13" s="97"/>
      <c r="L13" s="108" t="str">
        <f>IF(K13&lt;&gt;"",(VLOOKUP(H13,Personalrichtsätze!A$35:D$37,4,FALSE)*K13*D13),"")</f>
        <v/>
      </c>
      <c r="M13" s="149"/>
    </row>
    <row r="14" spans="1:13" x14ac:dyDescent="0.25">
      <c r="A14" s="21"/>
      <c r="B14" s="12"/>
      <c r="C14" s="140"/>
      <c r="D14" s="132"/>
      <c r="E14" s="14"/>
      <c r="F14" s="1"/>
      <c r="G14" s="15" t="str">
        <f>IF(E14&lt;&gt;"",VLOOKUP(F14,Personalrichtsätze!$A$4:$C$29,3,FALSE)*E14/12*D14,"")</f>
        <v/>
      </c>
      <c r="H14" s="135"/>
      <c r="I14" s="97"/>
      <c r="J14" s="108" t="str">
        <f>IF(I14&lt;&gt;"",(VLOOKUP(H14,Personalrichtsätze!A$35:C$37,3,FALSE)*I14*D14),"")</f>
        <v/>
      </c>
      <c r="K14" s="97"/>
      <c r="L14" s="108" t="str">
        <f>IF(K14&lt;&gt;"",(VLOOKUP(H14,Personalrichtsätze!A$35:D$37,4,FALSE)*K14*D14),"")</f>
        <v/>
      </c>
      <c r="M14" s="149"/>
    </row>
    <row r="15" spans="1:13" x14ac:dyDescent="0.25">
      <c r="A15" s="21"/>
      <c r="B15" s="12"/>
      <c r="C15" s="140"/>
      <c r="D15" s="132"/>
      <c r="E15" s="14"/>
      <c r="F15" s="1"/>
      <c r="G15" s="15" t="str">
        <f>IF(E15&lt;&gt;"",VLOOKUP(F15,Personalrichtsätze!$A$4:$C$29,3,FALSE)*E15/12*D15,"")</f>
        <v/>
      </c>
      <c r="H15" s="135"/>
      <c r="I15" s="97"/>
      <c r="J15" s="108" t="str">
        <f>IF(I15&lt;&gt;"",(VLOOKUP(H15,Personalrichtsätze!A$35:C$37,3,FALSE)*I15*D15),"")</f>
        <v/>
      </c>
      <c r="K15" s="97"/>
      <c r="L15" s="108" t="str">
        <f>IF(K15&lt;&gt;"",(VLOOKUP(H15,Personalrichtsätze!A$35:D$37,4,FALSE)*K15*D15),"")</f>
        <v/>
      </c>
      <c r="M15" s="149"/>
    </row>
    <row r="16" spans="1:13" x14ac:dyDescent="0.25">
      <c r="A16" s="21"/>
      <c r="B16" s="12"/>
      <c r="C16" s="140"/>
      <c r="D16" s="132"/>
      <c r="E16" s="14"/>
      <c r="F16" s="1"/>
      <c r="G16" s="15" t="str">
        <f>IF(E16&lt;&gt;"",VLOOKUP(F16,Personalrichtsätze!$A$4:$C$29,3,FALSE)*E16/12*D16,"")</f>
        <v/>
      </c>
      <c r="H16" s="135"/>
      <c r="I16" s="97"/>
      <c r="J16" s="108" t="str">
        <f>IF(I16&lt;&gt;"",(VLOOKUP(H16,Personalrichtsätze!A$35:C$37,3,FALSE)*I16*D16),"")</f>
        <v/>
      </c>
      <c r="K16" s="97"/>
      <c r="L16" s="108" t="str">
        <f>IF(K16&lt;&gt;"",(VLOOKUP(H16,Personalrichtsätze!A$35:D$37,4,FALSE)*K16*D16),"")</f>
        <v/>
      </c>
      <c r="M16" s="149"/>
    </row>
    <row r="17" spans="1:13" x14ac:dyDescent="0.25">
      <c r="A17" s="21"/>
      <c r="B17" s="12"/>
      <c r="C17" s="140"/>
      <c r="D17" s="132"/>
      <c r="E17" s="14"/>
      <c r="F17" s="1"/>
      <c r="G17" s="15" t="str">
        <f>IF(E17&lt;&gt;"",VLOOKUP(F17,Personalrichtsätze!$A$4:$C$29,3,FALSE)*E17/12*D17,"")</f>
        <v/>
      </c>
      <c r="H17" s="135"/>
      <c r="I17" s="97"/>
      <c r="J17" s="108" t="str">
        <f>IF(I17&lt;&gt;"",(VLOOKUP(H17,Personalrichtsätze!A$35:C$37,3,FALSE)*I17*D17),"")</f>
        <v/>
      </c>
      <c r="K17" s="97"/>
      <c r="L17" s="108" t="str">
        <f>IF(K17&lt;&gt;"",(VLOOKUP(H17,Personalrichtsätze!A$35:D$37,4,FALSE)*K17*D17),"")</f>
        <v/>
      </c>
      <c r="M17" s="149"/>
    </row>
    <row r="18" spans="1:13" x14ac:dyDescent="0.25">
      <c r="A18" s="21"/>
      <c r="B18" s="12"/>
      <c r="C18" s="140"/>
      <c r="D18" s="132"/>
      <c r="E18" s="14"/>
      <c r="F18" s="1"/>
      <c r="G18" s="15" t="str">
        <f>IF(E18&lt;&gt;"",VLOOKUP(F18,Personalrichtsätze!$A$4:$C$29,3,FALSE)*E18/12*D18,"")</f>
        <v/>
      </c>
      <c r="H18" s="135"/>
      <c r="I18" s="97"/>
      <c r="J18" s="108" t="str">
        <f>IF(I18&lt;&gt;"",(VLOOKUP(H18,Personalrichtsätze!A$35:C$37,3,FALSE)*I18*D18),"")</f>
        <v/>
      </c>
      <c r="K18" s="97"/>
      <c r="L18" s="108" t="str">
        <f>IF(K18&lt;&gt;"",(VLOOKUP(H18,Personalrichtsätze!A$35:D$37,4,FALSE)*K18*D18),"")</f>
        <v/>
      </c>
      <c r="M18" s="149"/>
    </row>
    <row r="19" spans="1:13" x14ac:dyDescent="0.25">
      <c r="A19" s="21"/>
      <c r="B19" s="12"/>
      <c r="C19" s="140"/>
      <c r="D19" s="132"/>
      <c r="E19" s="14"/>
      <c r="F19" s="1"/>
      <c r="G19" s="15" t="str">
        <f>IF(E19&lt;&gt;"",VLOOKUP(F19,Personalrichtsätze!$A$4:$C$29,3,FALSE)*E19/12*D19,"")</f>
        <v/>
      </c>
      <c r="H19" s="135"/>
      <c r="I19" s="97"/>
      <c r="J19" s="108" t="str">
        <f>IF(I19&lt;&gt;"",(VLOOKUP(H19,Personalrichtsätze!A$35:C$37,3,FALSE)*I19*D19),"")</f>
        <v/>
      </c>
      <c r="K19" s="97"/>
      <c r="L19" s="108" t="str">
        <f>IF(K19&lt;&gt;"",(VLOOKUP(H19,Personalrichtsätze!A$35:D$37,4,FALSE)*K19*D19),"")</f>
        <v/>
      </c>
      <c r="M19" s="149"/>
    </row>
    <row r="20" spans="1:13" x14ac:dyDescent="0.25">
      <c r="A20" s="21"/>
      <c r="B20" s="12"/>
      <c r="C20" s="140"/>
      <c r="D20" s="132"/>
      <c r="E20" s="14"/>
      <c r="F20" s="1"/>
      <c r="G20" s="15" t="str">
        <f>IF(E20&lt;&gt;"",VLOOKUP(F20,Personalrichtsätze!$A$4:$C$29,3,FALSE)*E20/12*D20,"")</f>
        <v/>
      </c>
      <c r="H20" s="135"/>
      <c r="I20" s="97"/>
      <c r="J20" s="108" t="str">
        <f>IF(I20&lt;&gt;"",(VLOOKUP(H20,Personalrichtsätze!A$35:C$37,3,FALSE)*I20*D20),"")</f>
        <v/>
      </c>
      <c r="K20" s="97"/>
      <c r="L20" s="108" t="str">
        <f>IF(K20&lt;&gt;"",(VLOOKUP(H20,Personalrichtsätze!A$35:D$37,4,FALSE)*K20*D20),"")</f>
        <v/>
      </c>
      <c r="M20" s="149"/>
    </row>
    <row r="21" spans="1:13" x14ac:dyDescent="0.25">
      <c r="A21" s="22"/>
      <c r="B21" s="17"/>
      <c r="C21" s="141"/>
      <c r="D21" s="133"/>
      <c r="E21" s="19"/>
      <c r="F21" s="1"/>
      <c r="G21" s="15" t="str">
        <f>IF(E21&lt;&gt;"",VLOOKUP(F21,Personalrichtsätze!$A$4:$C$29,3,FALSE)*E21/12*D21,"")</f>
        <v/>
      </c>
      <c r="H21" s="136"/>
      <c r="I21" s="129"/>
      <c r="J21" s="108" t="str">
        <f>IF(I21&lt;&gt;"",(VLOOKUP(H21,Personalrichtsätze!A$35:C$37,3,FALSE)*I21*D21),"")</f>
        <v/>
      </c>
      <c r="K21" s="129"/>
      <c r="L21" s="108" t="str">
        <f>IF(K21&lt;&gt;"",(VLOOKUP(H21,Personalrichtsätze!A$35:D$37,4,FALSE)*K21*D21),"")</f>
        <v/>
      </c>
      <c r="M21" s="150"/>
    </row>
    <row r="22" spans="1:13" x14ac:dyDescent="0.25">
      <c r="A22" s="22"/>
      <c r="B22" s="17"/>
      <c r="C22" s="141"/>
      <c r="D22" s="133"/>
      <c r="E22" s="19"/>
      <c r="F22" s="1"/>
      <c r="G22" s="15" t="str">
        <f>IF(E22&lt;&gt;"",VLOOKUP(F22,Personalrichtsätze!$A$4:$C$29,3,FALSE)*E22/12*D22,"")</f>
        <v/>
      </c>
      <c r="H22" s="136"/>
      <c r="I22" s="129"/>
      <c r="J22" s="108" t="str">
        <f>IF(I22&lt;&gt;"",(VLOOKUP(H22,Personalrichtsätze!A$35:C$37,3,FALSE)*I22*D22),"")</f>
        <v/>
      </c>
      <c r="K22" s="129"/>
      <c r="L22" s="108" t="str">
        <f>IF(K22&lt;&gt;"",(VLOOKUP(H22,Personalrichtsätze!A$35:D$37,4,FALSE)*K22*D22),"")</f>
        <v/>
      </c>
      <c r="M22" s="150"/>
    </row>
    <row r="23" spans="1:13" x14ac:dyDescent="0.25">
      <c r="A23" s="22"/>
      <c r="B23" s="17"/>
      <c r="C23" s="141"/>
      <c r="D23" s="133"/>
      <c r="E23" s="19"/>
      <c r="F23" s="1"/>
      <c r="G23" s="15" t="str">
        <f>IF(E23&lt;&gt;"",VLOOKUP(F23,Personalrichtsätze!$A$4:$C$29,3,FALSE)*E23/12*D23,"")</f>
        <v/>
      </c>
      <c r="H23" s="136"/>
      <c r="I23" s="129"/>
      <c r="J23" s="108" t="str">
        <f>IF(I23&lt;&gt;"",(VLOOKUP(H23,Personalrichtsätze!A$35:C$37,3,FALSE)*I23*D23),"")</f>
        <v/>
      </c>
      <c r="K23" s="129"/>
      <c r="L23" s="108" t="str">
        <f>IF(K23&lt;&gt;"",(VLOOKUP(H23,Personalrichtsätze!A$35:D$37,4,FALSE)*K23*D23),"")</f>
        <v/>
      </c>
      <c r="M23" s="150"/>
    </row>
    <row r="24" spans="1:13" x14ac:dyDescent="0.25">
      <c r="A24" s="22"/>
      <c r="B24" s="17"/>
      <c r="C24" s="141"/>
      <c r="D24" s="133"/>
      <c r="E24" s="19"/>
      <c r="F24" s="1"/>
      <c r="G24" s="15" t="str">
        <f>IF(E24&lt;&gt;"",VLOOKUP(F24,Personalrichtsätze!$A$4:$C$29,3,FALSE)*E24/12*D24,"")</f>
        <v/>
      </c>
      <c r="H24" s="136"/>
      <c r="I24" s="129"/>
      <c r="J24" s="108" t="str">
        <f>IF(I24&lt;&gt;"",(VLOOKUP(H24,Personalrichtsätze!A$35:C$37,3,FALSE)*I24*D24),"")</f>
        <v/>
      </c>
      <c r="K24" s="129"/>
      <c r="L24" s="108" t="str">
        <f>IF(K24&lt;&gt;"",(VLOOKUP(H24,Personalrichtsätze!A$35:D$37,4,FALSE)*K24*D24),"")</f>
        <v/>
      </c>
      <c r="M24" s="150"/>
    </row>
    <row r="25" spans="1:13" ht="20.5" thickBot="1" x14ac:dyDescent="0.3">
      <c r="A25" s="151"/>
      <c r="B25" s="152"/>
      <c r="C25" s="153"/>
      <c r="D25" s="154"/>
      <c r="E25" s="155"/>
      <c r="F25" s="138"/>
      <c r="G25" s="156" t="str">
        <f>IF(E25&lt;&gt;"",VLOOKUP(F25,Personalrichtsätze!$A$4:$C$29,3,FALSE)*E25/12*D25,"")</f>
        <v/>
      </c>
      <c r="H25" s="137"/>
      <c r="I25" s="100"/>
      <c r="J25" s="127" t="str">
        <f>IF(I25&lt;&gt;"",(VLOOKUP(H25,Personalrichtsätze!A$35:C$37,3,FALSE)*I25*D25),"")</f>
        <v/>
      </c>
      <c r="K25" s="100"/>
      <c r="L25" s="127" t="str">
        <f>IF(K25&lt;&gt;"",(VLOOKUP(H25,Personalrichtsätze!A$35:D$37,4,FALSE)*K25*D25),"")</f>
        <v/>
      </c>
      <c r="M25" s="157"/>
    </row>
    <row r="26" spans="1:13" ht="20.5" thickBot="1" x14ac:dyDescent="0.3">
      <c r="A26" s="142" t="s">
        <v>41</v>
      </c>
      <c r="B26" s="143"/>
      <c r="C26" s="144"/>
      <c r="D26" s="98"/>
      <c r="E26" s="98"/>
      <c r="F26" s="99"/>
      <c r="G26" s="99"/>
      <c r="H26" s="99"/>
      <c r="I26" s="98"/>
      <c r="J26" s="98"/>
      <c r="K26" s="98"/>
      <c r="L26" s="98"/>
      <c r="M26" s="145">
        <f>SUM($G$7:$G$25)+SUM($J$7:$J$25)+SUM($L$7:$L$25)+SUM($M$7:$M$25)</f>
        <v>0</v>
      </c>
    </row>
    <row r="27" spans="1:13" ht="20.5" thickTop="1" x14ac:dyDescent="0.25">
      <c r="A27" s="56"/>
      <c r="B27" s="56"/>
      <c r="D27" s="40"/>
      <c r="F27" s="41"/>
      <c r="G27" s="41"/>
      <c r="I27" s="40"/>
      <c r="J27" s="40"/>
      <c r="K27" s="40"/>
      <c r="L27" s="40"/>
      <c r="M27" s="40"/>
    </row>
    <row r="28" spans="1:13" ht="20.5" thickBot="1" x14ac:dyDescent="0.3">
      <c r="C28" s="40"/>
      <c r="D28" s="41"/>
    </row>
    <row r="29" spans="1:13" x14ac:dyDescent="0.25">
      <c r="A29" s="71" t="s">
        <v>178</v>
      </c>
      <c r="B29" s="42"/>
      <c r="C29" s="43"/>
      <c r="D29" s="44"/>
      <c r="E29" s="70" t="s">
        <v>179</v>
      </c>
      <c r="F29" s="43"/>
      <c r="G29" s="43"/>
      <c r="H29" s="44"/>
      <c r="I29" s="73" t="s">
        <v>185</v>
      </c>
      <c r="J29" s="65"/>
      <c r="K29" s="65"/>
      <c r="L29" s="65"/>
      <c r="M29" s="119" t="s">
        <v>180</v>
      </c>
    </row>
    <row r="30" spans="1:13" x14ac:dyDescent="0.25">
      <c r="A30" s="162"/>
      <c r="B30" s="163"/>
      <c r="C30" s="163"/>
      <c r="D30" s="41"/>
      <c r="E30" s="164"/>
      <c r="F30" s="164"/>
      <c r="G30" s="164"/>
      <c r="H30" s="164"/>
      <c r="I30" s="165"/>
      <c r="J30" s="165"/>
      <c r="K30" s="124"/>
      <c r="L30" s="45"/>
      <c r="M30" s="101"/>
    </row>
    <row r="31" spans="1:13" x14ac:dyDescent="0.25">
      <c r="A31" s="46"/>
      <c r="B31" s="47"/>
      <c r="C31" s="40"/>
      <c r="D31" s="41"/>
      <c r="M31" s="48"/>
    </row>
    <row r="32" spans="1:13" x14ac:dyDescent="0.25">
      <c r="A32" s="72" t="s">
        <v>177</v>
      </c>
      <c r="B32" s="47"/>
      <c r="C32" s="40"/>
      <c r="D32" s="41"/>
      <c r="E32" s="69" t="s">
        <v>194</v>
      </c>
      <c r="I32" s="74" t="s">
        <v>192</v>
      </c>
      <c r="L32" s="74"/>
      <c r="M32" s="48"/>
    </row>
    <row r="33" spans="1:13" x14ac:dyDescent="0.25">
      <c r="A33" s="162"/>
      <c r="B33" s="163"/>
      <c r="C33" s="163"/>
      <c r="D33" s="41"/>
      <c r="E33" s="164"/>
      <c r="F33" s="164"/>
      <c r="G33" s="164"/>
      <c r="H33" s="164"/>
      <c r="I33" s="66"/>
      <c r="J33" s="45"/>
      <c r="K33" s="45"/>
      <c r="L33" s="67"/>
      <c r="M33" s="120"/>
    </row>
    <row r="34" spans="1:13" x14ac:dyDescent="0.25">
      <c r="A34" s="46"/>
      <c r="B34" s="47"/>
      <c r="C34" s="40"/>
      <c r="D34" s="41"/>
      <c r="L34" s="68"/>
      <c r="M34" s="96"/>
    </row>
    <row r="35" spans="1:13" x14ac:dyDescent="0.25">
      <c r="A35" s="46"/>
      <c r="B35" s="47"/>
      <c r="C35" s="40"/>
      <c r="D35" s="41"/>
      <c r="M35" s="48"/>
    </row>
    <row r="36" spans="1:13" x14ac:dyDescent="0.25">
      <c r="A36" s="49"/>
      <c r="C36" s="40"/>
      <c r="D36" s="41"/>
      <c r="M36" s="48"/>
    </row>
    <row r="37" spans="1:13" x14ac:dyDescent="0.25">
      <c r="A37" s="49"/>
      <c r="C37" s="40"/>
      <c r="D37" s="41"/>
      <c r="M37" s="48"/>
    </row>
    <row r="38" spans="1:13" x14ac:dyDescent="0.25">
      <c r="A38" s="168"/>
      <c r="B38" s="160"/>
      <c r="C38" s="160"/>
      <c r="D38" s="40"/>
      <c r="E38" s="164"/>
      <c r="F38" s="164"/>
      <c r="G38" s="164"/>
      <c r="H38" s="164"/>
      <c r="I38" s="171"/>
      <c r="J38" s="171"/>
      <c r="K38" s="41"/>
      <c r="L38" s="41"/>
      <c r="M38" s="121"/>
    </row>
    <row r="39" spans="1:13" ht="20.5" thickBot="1" x14ac:dyDescent="0.3">
      <c r="A39" s="50" t="s">
        <v>187</v>
      </c>
      <c r="B39" s="51"/>
      <c r="C39" s="51"/>
      <c r="D39" s="51"/>
      <c r="E39" s="52" t="s">
        <v>188</v>
      </c>
      <c r="F39" s="53"/>
      <c r="G39" s="53"/>
      <c r="H39" s="54"/>
      <c r="I39" s="52" t="s">
        <v>193</v>
      </c>
      <c r="J39" s="51"/>
      <c r="K39" s="51"/>
      <c r="L39" s="51"/>
      <c r="M39" s="55"/>
    </row>
    <row r="40" spans="1:13" x14ac:dyDescent="0.25">
      <c r="C40" s="40"/>
      <c r="D40" s="41"/>
    </row>
    <row r="41" spans="1:13" x14ac:dyDescent="0.25">
      <c r="A41" s="56" t="s">
        <v>183</v>
      </c>
      <c r="C41" s="40"/>
      <c r="D41" s="41"/>
    </row>
    <row r="42" spans="1:13" x14ac:dyDescent="0.25">
      <c r="A42" s="56" t="s">
        <v>184</v>
      </c>
      <c r="C42" s="40"/>
      <c r="D42" s="41"/>
    </row>
    <row r="43" spans="1:13" ht="20.5" thickBot="1" x14ac:dyDescent="0.3">
      <c r="A43" s="56"/>
      <c r="C43" s="40"/>
      <c r="D43" s="41"/>
    </row>
    <row r="44" spans="1:13" ht="20.5" thickBot="1" x14ac:dyDescent="0.3">
      <c r="A44" s="20"/>
      <c r="B44" s="30" t="s">
        <v>7</v>
      </c>
      <c r="C44" s="40"/>
      <c r="D44" s="41"/>
    </row>
    <row r="45" spans="1:13" ht="20.5" thickBot="1" x14ac:dyDescent="0.3">
      <c r="C45" s="40"/>
      <c r="D45" s="41"/>
    </row>
    <row r="46" spans="1:13" ht="20.5" thickBot="1" x14ac:dyDescent="0.3">
      <c r="A46" s="20"/>
      <c r="B46" s="30" t="s">
        <v>8</v>
      </c>
      <c r="D46" s="161" t="s">
        <v>181</v>
      </c>
      <c r="E46" s="161"/>
      <c r="F46" s="161"/>
      <c r="G46" s="161"/>
      <c r="H46" s="160"/>
      <c r="I46" s="160"/>
      <c r="J46" s="30" t="s">
        <v>182</v>
      </c>
    </row>
    <row r="47" spans="1:13" x14ac:dyDescent="0.25">
      <c r="C47" s="40"/>
    </row>
    <row r="49" spans="1:9" x14ac:dyDescent="0.25">
      <c r="A49" s="30" t="s">
        <v>176</v>
      </c>
    </row>
    <row r="50" spans="1:9" x14ac:dyDescent="0.25">
      <c r="A50" s="30" t="s">
        <v>190</v>
      </c>
    </row>
    <row r="51" spans="1:9" x14ac:dyDescent="0.25">
      <c r="A51" s="30" t="s">
        <v>191</v>
      </c>
    </row>
    <row r="52" spans="1:9" x14ac:dyDescent="0.4">
      <c r="A52" s="57" t="s">
        <v>220</v>
      </c>
    </row>
    <row r="53" spans="1:9" x14ac:dyDescent="0.25">
      <c r="H53" s="29"/>
    </row>
    <row r="54" spans="1:9" x14ac:dyDescent="0.25">
      <c r="A54" s="58" t="s">
        <v>39</v>
      </c>
      <c r="B54" s="59"/>
      <c r="C54" s="59"/>
      <c r="D54" s="59"/>
      <c r="E54" s="60"/>
      <c r="F54" s="60"/>
      <c r="G54" s="60"/>
      <c r="I54" s="61"/>
    </row>
    <row r="55" spans="1:9" x14ac:dyDescent="0.25">
      <c r="A55" s="62"/>
    </row>
    <row r="56" spans="1:9" x14ac:dyDescent="0.25">
      <c r="A56" s="62" t="s">
        <v>3</v>
      </c>
    </row>
    <row r="57" spans="1:9" x14ac:dyDescent="0.25">
      <c r="A57" s="62" t="s">
        <v>4</v>
      </c>
    </row>
    <row r="58" spans="1:9" x14ac:dyDescent="0.25">
      <c r="A58" s="62" t="s">
        <v>5</v>
      </c>
    </row>
    <row r="59" spans="1:9" x14ac:dyDescent="0.25">
      <c r="A59" s="63"/>
      <c r="B59" s="64"/>
      <c r="C59" s="64"/>
      <c r="D59" s="64"/>
      <c r="E59" s="28"/>
      <c r="F59" s="28"/>
      <c r="G59" s="28"/>
      <c r="H59" s="29"/>
      <c r="I59" s="29"/>
    </row>
    <row r="61" spans="1:9" x14ac:dyDescent="0.25">
      <c r="A61" s="30" t="s">
        <v>223</v>
      </c>
    </row>
  </sheetData>
  <sheetProtection algorithmName="SHA-512" hashValue="deVU8QhAhxQQRtqHK8cnUmb02GCHTjbWQyewTPEfFnX00D1oSAJP5k+hgiSIFkitXGdknT10oI/DbpLVM84fMA==" saltValue="DDOcE3sdr/AblJAISxZ+fg==" spinCount="100000" sheet="1" insertRows="0" sort="0" autoFilter="0"/>
  <mergeCells count="14">
    <mergeCell ref="A1:M1"/>
    <mergeCell ref="A2:M2"/>
    <mergeCell ref="A33:C33"/>
    <mergeCell ref="A38:C38"/>
    <mergeCell ref="I5:J5"/>
    <mergeCell ref="K5:L5"/>
    <mergeCell ref="I38:J38"/>
    <mergeCell ref="E33:H33"/>
    <mergeCell ref="E30:H30"/>
    <mergeCell ref="H46:I46"/>
    <mergeCell ref="D46:G46"/>
    <mergeCell ref="A30:C30"/>
    <mergeCell ref="E38:H38"/>
    <mergeCell ref="I30:J30"/>
  </mergeCells>
  <dataValidations xWindow="592" yWindow="363" count="7">
    <dataValidation type="list" allowBlank="1" sqref="A30" xr:uid="{00000000-0002-0000-0100-000000000000}">
      <formula1>Fachbereiche</formula1>
    </dataValidation>
    <dataValidation type="textLength" operator="lessThanOrEqual" allowBlank="1" showInputMessage="1" showErrorMessage="1" errorTitle="Monate" error="Bitte ganze oder halbe Monate eingeben." promptTitle="Monate" prompt="Bitte ganze oder halbe Monate eintragen; z.B. 4 od. 4,5 Monate_x000a_" sqref="D7:D25" xr:uid="{00000000-0002-0000-0100-000001000000}">
      <formula1>3</formula1>
    </dataValidation>
    <dataValidation type="textLength" allowBlank="1" showInputMessage="1" showErrorMessage="1" errorTitle="VZÄ-Anteil" error="VZÄ-Anteile bitte wie folgt eingeben:_x000a_z.B 1,00 =100% Beschäftigungsumfang; 0,75 =75% Beschäftigungsumfang; 0,50 = 50% Beschäftigungsumfang usw._x000a_" promptTitle="VZÄ-Anteile eingeben" prompt="VZÄ-Anteile bitte wie folgt eingeben:_x000a_z.B 1,00 =100% Beschäftigungsumfang; 0,75 =75% Beschäftigungsumfang; 0,50 = 50% Beschäftigungsumfang usw._x000a_" sqref="E7:E25" xr:uid="{00000000-0002-0000-0100-000002000000}">
      <formula1>1</formula1>
      <formula2>4</formula2>
    </dataValidation>
    <dataValidation type="whole" allowBlank="1" showInputMessage="1" showErrorMessage="1" errorTitle="Stufe lt. VwV" error="nur Stufe 1, 2 oder 3 zulässig" promptTitle="Zuordnung Maßnahme Stufe lt. VwV" sqref="B7:B25" xr:uid="{00000000-0002-0000-0100-000003000000}">
      <formula1>1</formula1>
      <formula2>3</formula2>
    </dataValidation>
    <dataValidation type="list" allowBlank="1" showInputMessage="1" showErrorMessage="1" errorTitle="Werteeingabe eingeschränkt" error="Werteeingabe auf Auswahlliste beschränkt" promptTitle="Kategorie" sqref="A7:A25" xr:uid="{00000000-0002-0000-0100-000004000000}">
      <formula1>"Personal, Sachmittel, Literaturmittel, Investitionen"</formula1>
    </dataValidation>
    <dataValidation type="list" allowBlank="1" showInputMessage="1" showErrorMessage="1" errorTitle="Kategorie Hiwi" error="Bitte eine der drei Auswahlmöglichkeiten eingeben" promptTitle="Auswahl Art Hiwi" prompt="Bitte geben Sie aus der Liste die Art der Hilfskraft an; die Kategorien a), b) und c) sind unten inhaltlich aufgeführt_x000a_" sqref="H7:H25" xr:uid="{00000000-0002-0000-0100-000005000000}">
      <mc:AlternateContent xmlns:x12ac="http://schemas.microsoft.com/office/spreadsheetml/2011/1/ac" xmlns:mc="http://schemas.openxmlformats.org/markup-compatibility/2006">
        <mc:Choice Requires="x12ac">
          <x12ac:list>a) Hiwi abg.HB," b) Hiwi FH,BCAb", c) stud. Hilfskraft</x12ac:list>
        </mc:Choice>
        <mc:Fallback>
          <formula1>"a) Hiwi abg.HB, b) Hiwi FH,BCAb, c) stud. Hilfskraft"</formula1>
        </mc:Fallback>
      </mc:AlternateContent>
    </dataValidation>
    <dataValidation type="list" allowBlank="1" showInputMessage="1" showErrorMessage="1" errorTitle="Wertigkeit" error="Wertigkeit in E-Stufen lt. Liste_x000a_" promptTitle="Wertigkeit" prompt="Wertigkeit" sqref="F7:F25" xr:uid="{00000000-0002-0000-0100-000006000000}">
      <formula1>"E1, E2, E2Ü, E15Ü, E2-E5, E6-E9, E3, E4, E5, E6, E7, E8, E9a, E9b, E10, E11, E12, E13, E13Ü, E14, E15, PKW-Fahrer,"</formula1>
    </dataValidation>
  </dataValidations>
  <hyperlinks>
    <hyperlink ref="A52" r:id="rId1" display="mailto:studierendenvorschlagsbudget@stura.org" xr:uid="{00000000-0004-0000-0100-000000000000}"/>
  </hyperlinks>
  <pageMargins left="0.7" right="0.7" top="0.75" bottom="0.75" header="0.3" footer="0.3"/>
  <pageSetup paperSize="9" scale="4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21"/>
  <sheetViews>
    <sheetView workbookViewId="0">
      <selection activeCell="B35" sqref="B35"/>
    </sheetView>
  </sheetViews>
  <sheetFormatPr baseColWidth="10" defaultRowHeight="12.5" x14ac:dyDescent="0.25"/>
  <sheetData>
    <row r="1" spans="1:1" ht="15.5" x14ac:dyDescent="0.25">
      <c r="A1" s="24" t="s">
        <v>49</v>
      </c>
    </row>
    <row r="2" spans="1:1" ht="15.5" x14ac:dyDescent="0.25">
      <c r="A2" s="24"/>
    </row>
    <row r="3" spans="1:1" ht="15.5" x14ac:dyDescent="0.25">
      <c r="A3" s="24" t="s">
        <v>50</v>
      </c>
    </row>
    <row r="4" spans="1:1" ht="15.5" x14ac:dyDescent="0.25">
      <c r="A4" s="24" t="s">
        <v>51</v>
      </c>
    </row>
    <row r="5" spans="1:1" ht="15.5" x14ac:dyDescent="0.25">
      <c r="A5" s="25" t="s">
        <v>52</v>
      </c>
    </row>
    <row r="6" spans="1:1" ht="15.5" x14ac:dyDescent="0.25">
      <c r="A6" s="25"/>
    </row>
    <row r="7" spans="1:1" ht="15.5" x14ac:dyDescent="0.25">
      <c r="A7" s="24" t="s">
        <v>53</v>
      </c>
    </row>
    <row r="8" spans="1:1" ht="15.5" x14ac:dyDescent="0.25">
      <c r="A8" s="24" t="s">
        <v>54</v>
      </c>
    </row>
    <row r="9" spans="1:1" ht="15.5" x14ac:dyDescent="0.25">
      <c r="A9" s="24" t="s">
        <v>55</v>
      </c>
    </row>
    <row r="10" spans="1:1" ht="15.5" x14ac:dyDescent="0.25">
      <c r="A10" s="24" t="s">
        <v>56</v>
      </c>
    </row>
    <row r="11" spans="1:1" ht="15.5" x14ac:dyDescent="0.25">
      <c r="A11" s="24" t="s">
        <v>57</v>
      </c>
    </row>
    <row r="12" spans="1:1" ht="15.5" x14ac:dyDescent="0.25">
      <c r="A12" s="24" t="s">
        <v>58</v>
      </c>
    </row>
    <row r="13" spans="1:1" ht="15.5" x14ac:dyDescent="0.25">
      <c r="A13" s="24" t="s">
        <v>59</v>
      </c>
    </row>
    <row r="14" spans="1:1" ht="15.5" x14ac:dyDescent="0.25">
      <c r="A14" s="24" t="s">
        <v>60</v>
      </c>
    </row>
    <row r="15" spans="1:1" ht="15.5" x14ac:dyDescent="0.25">
      <c r="A15" s="24" t="s">
        <v>61</v>
      </c>
    </row>
    <row r="16" spans="1:1" ht="15.5" x14ac:dyDescent="0.25">
      <c r="A16" s="24" t="s">
        <v>62</v>
      </c>
    </row>
    <row r="17" spans="1:1" ht="15.5" x14ac:dyDescent="0.25">
      <c r="A17" s="24" t="s">
        <v>63</v>
      </c>
    </row>
    <row r="18" spans="1:1" ht="15.5" x14ac:dyDescent="0.25">
      <c r="A18" s="24" t="s">
        <v>64</v>
      </c>
    </row>
    <row r="19" spans="1:1" ht="15.5" x14ac:dyDescent="0.25">
      <c r="A19" s="24" t="s">
        <v>65</v>
      </c>
    </row>
    <row r="20" spans="1:1" ht="15.5" x14ac:dyDescent="0.25">
      <c r="A20" s="24" t="s">
        <v>66</v>
      </c>
    </row>
    <row r="21" spans="1:1" ht="15.5" x14ac:dyDescent="0.25">
      <c r="A21" s="24" t="s">
        <v>67</v>
      </c>
    </row>
    <row r="22" spans="1:1" ht="15.5" x14ac:dyDescent="0.25">
      <c r="A22" s="24" t="s">
        <v>68</v>
      </c>
    </row>
    <row r="23" spans="1:1" ht="15.5" x14ac:dyDescent="0.25">
      <c r="A23" s="24" t="s">
        <v>69</v>
      </c>
    </row>
    <row r="24" spans="1:1" ht="15.5" x14ac:dyDescent="0.25">
      <c r="A24" s="24" t="s">
        <v>70</v>
      </c>
    </row>
    <row r="25" spans="1:1" ht="15.5" x14ac:dyDescent="0.25">
      <c r="A25" s="24" t="s">
        <v>71</v>
      </c>
    </row>
    <row r="26" spans="1:1" ht="15.5" x14ac:dyDescent="0.25">
      <c r="A26" s="24" t="s">
        <v>72</v>
      </c>
    </row>
    <row r="27" spans="1:1" ht="15.5" x14ac:dyDescent="0.25">
      <c r="A27" s="24" t="s">
        <v>73</v>
      </c>
    </row>
    <row r="28" spans="1:1" ht="15.5" x14ac:dyDescent="0.25">
      <c r="A28" s="24" t="s">
        <v>74</v>
      </c>
    </row>
    <row r="29" spans="1:1" ht="15.5" x14ac:dyDescent="0.25">
      <c r="A29" s="24" t="s">
        <v>75</v>
      </c>
    </row>
    <row r="30" spans="1:1" ht="15.5" x14ac:dyDescent="0.25">
      <c r="A30" s="24" t="s">
        <v>76</v>
      </c>
    </row>
    <row r="31" spans="1:1" ht="15.5" x14ac:dyDescent="0.25">
      <c r="A31" s="24" t="s">
        <v>77</v>
      </c>
    </row>
    <row r="32" spans="1:1" ht="15.5" x14ac:dyDescent="0.25">
      <c r="A32" s="24" t="s">
        <v>78</v>
      </c>
    </row>
    <row r="33" spans="1:1" ht="15.5" x14ac:dyDescent="0.25">
      <c r="A33" s="24" t="s">
        <v>79</v>
      </c>
    </row>
    <row r="34" spans="1:1" ht="15.5" x14ac:dyDescent="0.25">
      <c r="A34" s="24" t="s">
        <v>80</v>
      </c>
    </row>
    <row r="35" spans="1:1" ht="15.5" x14ac:dyDescent="0.25">
      <c r="A35" s="24" t="s">
        <v>81</v>
      </c>
    </row>
    <row r="36" spans="1:1" ht="15.5" x14ac:dyDescent="0.25">
      <c r="A36" s="24" t="s">
        <v>82</v>
      </c>
    </row>
    <row r="37" spans="1:1" ht="15.5" x14ac:dyDescent="0.25">
      <c r="A37" s="24" t="s">
        <v>83</v>
      </c>
    </row>
    <row r="38" spans="1:1" ht="15.5" x14ac:dyDescent="0.25">
      <c r="A38" s="24" t="s">
        <v>84</v>
      </c>
    </row>
    <row r="39" spans="1:1" ht="15.5" x14ac:dyDescent="0.25">
      <c r="A39" s="24" t="s">
        <v>85</v>
      </c>
    </row>
    <row r="40" spans="1:1" ht="15.5" x14ac:dyDescent="0.25">
      <c r="A40" s="24" t="s">
        <v>86</v>
      </c>
    </row>
    <row r="41" spans="1:1" ht="15.5" x14ac:dyDescent="0.25">
      <c r="A41" s="24" t="s">
        <v>87</v>
      </c>
    </row>
    <row r="42" spans="1:1" ht="15.5" x14ac:dyDescent="0.25">
      <c r="A42" s="24" t="s">
        <v>88</v>
      </c>
    </row>
    <row r="43" spans="1:1" ht="15.5" x14ac:dyDescent="0.25">
      <c r="A43" s="24" t="s">
        <v>89</v>
      </c>
    </row>
    <row r="44" spans="1:1" ht="15.5" x14ac:dyDescent="0.25">
      <c r="A44" s="24" t="s">
        <v>90</v>
      </c>
    </row>
    <row r="45" spans="1:1" ht="15.5" x14ac:dyDescent="0.25">
      <c r="A45" s="24" t="s">
        <v>91</v>
      </c>
    </row>
    <row r="46" spans="1:1" ht="15.5" x14ac:dyDescent="0.25">
      <c r="A46" s="24" t="s">
        <v>92</v>
      </c>
    </row>
    <row r="47" spans="1:1" ht="15.5" x14ac:dyDescent="0.25">
      <c r="A47" s="24" t="s">
        <v>93</v>
      </c>
    </row>
    <row r="48" spans="1:1" ht="15.5" x14ac:dyDescent="0.25">
      <c r="A48" s="24"/>
    </row>
    <row r="49" spans="1:1" ht="15.5" x14ac:dyDescent="0.25">
      <c r="A49" s="24" t="s">
        <v>94</v>
      </c>
    </row>
    <row r="50" spans="1:1" ht="15.5" x14ac:dyDescent="0.25">
      <c r="A50" s="24"/>
    </row>
    <row r="51" spans="1:1" ht="15.5" x14ac:dyDescent="0.25">
      <c r="A51" s="24" t="s">
        <v>95</v>
      </c>
    </row>
    <row r="52" spans="1:1" ht="15.5" x14ac:dyDescent="0.25">
      <c r="A52" s="26" t="s">
        <v>96</v>
      </c>
    </row>
    <row r="53" spans="1:1" ht="15.5" x14ac:dyDescent="0.25">
      <c r="A53" s="24" t="s">
        <v>97</v>
      </c>
    </row>
    <row r="54" spans="1:1" ht="15.5" x14ac:dyDescent="0.25">
      <c r="A54" s="24" t="s">
        <v>98</v>
      </c>
    </row>
    <row r="55" spans="1:1" ht="15.5" x14ac:dyDescent="0.25">
      <c r="A55" s="24" t="s">
        <v>99</v>
      </c>
    </row>
    <row r="56" spans="1:1" ht="15.5" x14ac:dyDescent="0.25">
      <c r="A56" s="24" t="s">
        <v>100</v>
      </c>
    </row>
    <row r="57" spans="1:1" ht="15.5" x14ac:dyDescent="0.25">
      <c r="A57" s="24" t="s">
        <v>101</v>
      </c>
    </row>
    <row r="58" spans="1:1" ht="15.5" x14ac:dyDescent="0.25">
      <c r="A58" s="24" t="s">
        <v>102</v>
      </c>
    </row>
    <row r="59" spans="1:1" ht="15.5" x14ac:dyDescent="0.25">
      <c r="A59" s="24" t="s">
        <v>103</v>
      </c>
    </row>
    <row r="60" spans="1:1" ht="15.5" x14ac:dyDescent="0.25">
      <c r="A60" s="24" t="s">
        <v>104</v>
      </c>
    </row>
    <row r="61" spans="1:1" ht="15.5" x14ac:dyDescent="0.25">
      <c r="A61" s="24" t="s">
        <v>105</v>
      </c>
    </row>
    <row r="62" spans="1:1" ht="15.5" x14ac:dyDescent="0.25">
      <c r="A62" s="24" t="s">
        <v>106</v>
      </c>
    </row>
    <row r="63" spans="1:1" ht="15.5" x14ac:dyDescent="0.25">
      <c r="A63" s="24" t="s">
        <v>107</v>
      </c>
    </row>
    <row r="64" spans="1:1" ht="15.5" x14ac:dyDescent="0.25">
      <c r="A64" s="24" t="s">
        <v>108</v>
      </c>
    </row>
    <row r="65" spans="1:1" ht="15.5" x14ac:dyDescent="0.25">
      <c r="A65" s="24" t="s">
        <v>109</v>
      </c>
    </row>
    <row r="66" spans="1:1" ht="15.5" x14ac:dyDescent="0.25">
      <c r="A66" s="24" t="s">
        <v>110</v>
      </c>
    </row>
    <row r="67" spans="1:1" ht="15.5" x14ac:dyDescent="0.25">
      <c r="A67" s="24" t="s">
        <v>111</v>
      </c>
    </row>
    <row r="68" spans="1:1" ht="15.5" x14ac:dyDescent="0.25">
      <c r="A68" s="24" t="s">
        <v>112</v>
      </c>
    </row>
    <row r="69" spans="1:1" ht="15.5" x14ac:dyDescent="0.25">
      <c r="A69" s="24" t="s">
        <v>113</v>
      </c>
    </row>
    <row r="70" spans="1:1" ht="15.5" x14ac:dyDescent="0.25">
      <c r="A70" s="24" t="s">
        <v>114</v>
      </c>
    </row>
    <row r="71" spans="1:1" ht="15.5" x14ac:dyDescent="0.25">
      <c r="A71" s="24" t="s">
        <v>115</v>
      </c>
    </row>
    <row r="72" spans="1:1" ht="15.5" x14ac:dyDescent="0.25">
      <c r="A72" s="24" t="s">
        <v>116</v>
      </c>
    </row>
    <row r="73" spans="1:1" ht="15.5" x14ac:dyDescent="0.25">
      <c r="A73" s="24" t="s">
        <v>117</v>
      </c>
    </row>
    <row r="74" spans="1:1" ht="15.5" x14ac:dyDescent="0.25">
      <c r="A74" s="24" t="s">
        <v>118</v>
      </c>
    </row>
    <row r="75" spans="1:1" ht="15.5" x14ac:dyDescent="0.25">
      <c r="A75" s="24" t="s">
        <v>119</v>
      </c>
    </row>
    <row r="76" spans="1:1" ht="15.5" x14ac:dyDescent="0.25">
      <c r="A76" s="24" t="s">
        <v>120</v>
      </c>
    </row>
    <row r="77" spans="1:1" ht="15.5" x14ac:dyDescent="0.25">
      <c r="A77" s="26" t="s">
        <v>121</v>
      </c>
    </row>
    <row r="78" spans="1:1" ht="15.5" x14ac:dyDescent="0.25">
      <c r="A78" s="24" t="s">
        <v>122</v>
      </c>
    </row>
    <row r="79" spans="1:1" ht="15.5" x14ac:dyDescent="0.25">
      <c r="A79" s="24" t="s">
        <v>123</v>
      </c>
    </row>
    <row r="80" spans="1:1" ht="15.5" x14ac:dyDescent="0.25">
      <c r="A80" s="24" t="s">
        <v>124</v>
      </c>
    </row>
    <row r="81" spans="1:1" ht="15.5" x14ac:dyDescent="0.25">
      <c r="A81" s="24" t="s">
        <v>125</v>
      </c>
    </row>
    <row r="82" spans="1:1" ht="15.5" x14ac:dyDescent="0.25">
      <c r="A82" s="24" t="s">
        <v>126</v>
      </c>
    </row>
    <row r="83" spans="1:1" ht="15.5" x14ac:dyDescent="0.25">
      <c r="A83" s="24" t="s">
        <v>127</v>
      </c>
    </row>
    <row r="84" spans="1:1" ht="15.5" x14ac:dyDescent="0.25">
      <c r="A84" s="24" t="s">
        <v>128</v>
      </c>
    </row>
    <row r="85" spans="1:1" ht="15.5" x14ac:dyDescent="0.25">
      <c r="A85" s="24" t="s">
        <v>129</v>
      </c>
    </row>
    <row r="86" spans="1:1" ht="15.5" x14ac:dyDescent="0.25">
      <c r="A86" s="24" t="s">
        <v>130</v>
      </c>
    </row>
    <row r="87" spans="1:1" ht="15.5" x14ac:dyDescent="0.25">
      <c r="A87" s="24" t="s">
        <v>131</v>
      </c>
    </row>
    <row r="88" spans="1:1" ht="15.5" x14ac:dyDescent="0.25">
      <c r="A88" s="24" t="s">
        <v>132</v>
      </c>
    </row>
    <row r="89" spans="1:1" ht="15.5" x14ac:dyDescent="0.25">
      <c r="A89" s="24" t="s">
        <v>133</v>
      </c>
    </row>
    <row r="90" spans="1:1" ht="15.5" x14ac:dyDescent="0.25">
      <c r="A90" s="24" t="s">
        <v>134</v>
      </c>
    </row>
    <row r="91" spans="1:1" ht="15.5" x14ac:dyDescent="0.25">
      <c r="A91" s="24" t="s">
        <v>135</v>
      </c>
    </row>
    <row r="92" spans="1:1" ht="15.5" x14ac:dyDescent="0.25">
      <c r="A92" s="24" t="s">
        <v>136</v>
      </c>
    </row>
    <row r="93" spans="1:1" ht="15.5" x14ac:dyDescent="0.25">
      <c r="A93" s="24" t="s">
        <v>137</v>
      </c>
    </row>
    <row r="94" spans="1:1" ht="15.5" x14ac:dyDescent="0.25">
      <c r="A94" s="24" t="s">
        <v>138</v>
      </c>
    </row>
    <row r="95" spans="1:1" ht="15.5" x14ac:dyDescent="0.25">
      <c r="A95" s="24"/>
    </row>
    <row r="96" spans="1:1" ht="15.5" x14ac:dyDescent="0.25">
      <c r="A96" s="24" t="s">
        <v>139</v>
      </c>
    </row>
    <row r="97" spans="1:1" ht="15.5" x14ac:dyDescent="0.25">
      <c r="A97" s="26" t="s">
        <v>140</v>
      </c>
    </row>
    <row r="98" spans="1:1" ht="15.5" x14ac:dyDescent="0.25">
      <c r="A98" s="26"/>
    </row>
    <row r="99" spans="1:1" ht="15.5" x14ac:dyDescent="0.25">
      <c r="A99" s="24" t="s">
        <v>141</v>
      </c>
    </row>
    <row r="100" spans="1:1" ht="15.5" x14ac:dyDescent="0.25">
      <c r="A100" s="24" t="s">
        <v>142</v>
      </c>
    </row>
    <row r="101" spans="1:1" ht="15.5" x14ac:dyDescent="0.25">
      <c r="A101" s="24" t="s">
        <v>143</v>
      </c>
    </row>
    <row r="102" spans="1:1" ht="15.5" x14ac:dyDescent="0.25">
      <c r="A102" s="24" t="s">
        <v>144</v>
      </c>
    </row>
    <row r="103" spans="1:1" ht="15.5" x14ac:dyDescent="0.25">
      <c r="A103" s="24" t="s">
        <v>145</v>
      </c>
    </row>
    <row r="104" spans="1:1" ht="15.5" x14ac:dyDescent="0.25">
      <c r="A104" s="24" t="s">
        <v>146</v>
      </c>
    </row>
    <row r="105" spans="1:1" ht="15.5" x14ac:dyDescent="0.25">
      <c r="A105" s="24" t="s">
        <v>147</v>
      </c>
    </row>
    <row r="106" spans="1:1" ht="15.5" x14ac:dyDescent="0.25">
      <c r="A106" s="24" t="s">
        <v>148</v>
      </c>
    </row>
    <row r="107" spans="1:1" ht="15.5" x14ac:dyDescent="0.25">
      <c r="A107" s="24" t="s">
        <v>149</v>
      </c>
    </row>
    <row r="108" spans="1:1" ht="15.5" x14ac:dyDescent="0.25">
      <c r="A108" s="24" t="s">
        <v>150</v>
      </c>
    </row>
    <row r="109" spans="1:1" ht="15.5" x14ac:dyDescent="0.25">
      <c r="A109" s="24" t="s">
        <v>151</v>
      </c>
    </row>
    <row r="110" spans="1:1" ht="15.5" x14ac:dyDescent="0.25">
      <c r="A110" s="24" t="s">
        <v>152</v>
      </c>
    </row>
    <row r="111" spans="1:1" ht="15.5" x14ac:dyDescent="0.25">
      <c r="A111" s="24" t="s">
        <v>153</v>
      </c>
    </row>
    <row r="112" spans="1:1" ht="15.5" x14ac:dyDescent="0.25">
      <c r="A112" s="24" t="s">
        <v>154</v>
      </c>
    </row>
    <row r="113" spans="1:1" ht="15.5" x14ac:dyDescent="0.25">
      <c r="A113" s="24" t="s">
        <v>155</v>
      </c>
    </row>
    <row r="114" spans="1:1" ht="15.5" x14ac:dyDescent="0.25">
      <c r="A114" s="26" t="s">
        <v>156</v>
      </c>
    </row>
    <row r="115" spans="1:1" ht="15.5" x14ac:dyDescent="0.25">
      <c r="A115" s="26" t="s">
        <v>157</v>
      </c>
    </row>
    <row r="116" spans="1:1" ht="15.5" x14ac:dyDescent="0.25">
      <c r="A116" s="24" t="s">
        <v>158</v>
      </c>
    </row>
    <row r="117" spans="1:1" ht="15.5" x14ac:dyDescent="0.25">
      <c r="A117" s="24" t="s">
        <v>159</v>
      </c>
    </row>
    <row r="118" spans="1:1" ht="15.5" x14ac:dyDescent="0.25">
      <c r="A118" s="24" t="s">
        <v>160</v>
      </c>
    </row>
    <row r="119" spans="1:1" ht="15.5" x14ac:dyDescent="0.25">
      <c r="A119" s="24" t="s">
        <v>161</v>
      </c>
    </row>
    <row r="120" spans="1:1" ht="15.5" x14ac:dyDescent="0.25">
      <c r="A120" s="24" t="s">
        <v>162</v>
      </c>
    </row>
    <row r="121" spans="1:1" ht="15.5" x14ac:dyDescent="0.25">
      <c r="A121" s="24" t="s">
        <v>163</v>
      </c>
    </row>
  </sheetData>
  <sheetProtection algorithmName="SHA-512" hashValue="EfsV4CgePR+ipAkQx3jGZfHMEL5GprhiV8NsmAzabwZCOyWAJr8rejdekzkq1L8aJGOOfIWkzT4BgPIQHAnbzw==" saltValue="tBrb7NRqwnVurtjhbl5Huw==" spinCount="100000" sheet="1" objects="1" scenarios="1"/>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9"/>
  <sheetViews>
    <sheetView workbookViewId="0">
      <selection activeCell="G63" sqref="G63"/>
    </sheetView>
  </sheetViews>
  <sheetFormatPr baseColWidth="10" defaultColWidth="11.453125" defaultRowHeight="15.5" x14ac:dyDescent="0.35"/>
  <cols>
    <col min="1" max="1" width="21.54296875" style="2" customWidth="1"/>
    <col min="2" max="2" width="44.1796875" style="2" customWidth="1"/>
    <col min="3" max="3" width="17.1796875" style="2" customWidth="1"/>
    <col min="4" max="4" width="16" style="2" customWidth="1"/>
    <col min="5" max="5" width="15.453125" style="2" customWidth="1"/>
    <col min="6" max="6" width="15.1796875" style="2" customWidth="1"/>
    <col min="7" max="16384" width="11.453125" style="2"/>
  </cols>
  <sheetData>
    <row r="1" spans="1:8" x14ac:dyDescent="0.35">
      <c r="A1" s="78" t="s">
        <v>31</v>
      </c>
    </row>
    <row r="3" spans="1:8" ht="16" thickBot="1" x14ac:dyDescent="0.4">
      <c r="A3" s="79"/>
      <c r="B3" s="80"/>
      <c r="C3" s="81">
        <v>2025</v>
      </c>
    </row>
    <row r="4" spans="1:8" x14ac:dyDescent="0.35">
      <c r="A4" s="94" t="s">
        <v>9</v>
      </c>
      <c r="B4" s="82"/>
      <c r="C4" s="93">
        <v>128200</v>
      </c>
      <c r="D4" s="83"/>
      <c r="E4" s="83"/>
      <c r="F4" s="83"/>
      <c r="G4" s="83"/>
      <c r="H4" s="83"/>
    </row>
    <row r="5" spans="1:8" x14ac:dyDescent="0.35">
      <c r="A5" s="94" t="s">
        <v>10</v>
      </c>
      <c r="B5" s="82"/>
      <c r="C5" s="93">
        <v>115400</v>
      </c>
      <c r="D5" s="83"/>
      <c r="E5" s="83"/>
      <c r="F5" s="83"/>
      <c r="G5" s="83"/>
      <c r="H5" s="83"/>
    </row>
    <row r="6" spans="1:8" x14ac:dyDescent="0.35">
      <c r="A6" s="94" t="s">
        <v>11</v>
      </c>
      <c r="B6" s="82"/>
      <c r="C6" s="93">
        <v>104000</v>
      </c>
      <c r="D6" s="83"/>
      <c r="E6" s="83"/>
      <c r="F6" s="83"/>
      <c r="G6" s="83"/>
      <c r="H6" s="83"/>
    </row>
    <row r="7" spans="1:8" x14ac:dyDescent="0.35">
      <c r="A7" s="94" t="s">
        <v>209</v>
      </c>
      <c r="B7" s="82"/>
      <c r="C7" s="93">
        <v>108200</v>
      </c>
      <c r="D7" s="83"/>
      <c r="E7" s="83"/>
      <c r="F7" s="83"/>
      <c r="G7" s="83"/>
      <c r="H7" s="83"/>
    </row>
    <row r="8" spans="1:8" x14ac:dyDescent="0.35">
      <c r="A8" s="94" t="s">
        <v>12</v>
      </c>
      <c r="B8" s="82"/>
      <c r="C8" s="93">
        <v>85100</v>
      </c>
      <c r="D8" s="83" t="s">
        <v>210</v>
      </c>
      <c r="E8" s="83"/>
      <c r="F8" s="83"/>
      <c r="G8" s="83"/>
      <c r="H8" s="83"/>
    </row>
    <row r="9" spans="1:8" x14ac:dyDescent="0.35">
      <c r="A9" s="94" t="s">
        <v>13</v>
      </c>
      <c r="B9" s="82"/>
      <c r="C9" s="93">
        <v>94400</v>
      </c>
      <c r="D9" s="83"/>
      <c r="E9" s="83"/>
      <c r="F9" s="83"/>
      <c r="G9" s="83"/>
      <c r="H9" s="83"/>
    </row>
    <row r="10" spans="1:8" x14ac:dyDescent="0.35">
      <c r="A10" s="94" t="s">
        <v>14</v>
      </c>
      <c r="B10" s="82"/>
      <c r="C10" s="93">
        <v>84300</v>
      </c>
      <c r="D10" s="83"/>
      <c r="E10" s="83"/>
      <c r="F10" s="83"/>
      <c r="G10" s="83"/>
      <c r="H10" s="83"/>
    </row>
    <row r="11" spans="1:8" x14ac:dyDescent="0.35">
      <c r="A11" s="94" t="s">
        <v>15</v>
      </c>
      <c r="B11" s="82"/>
      <c r="C11" s="93">
        <v>75400</v>
      </c>
      <c r="D11" s="83"/>
      <c r="E11" s="83"/>
      <c r="F11" s="83"/>
      <c r="G11" s="83"/>
      <c r="H11" s="83"/>
    </row>
    <row r="12" spans="1:8" x14ac:dyDescent="0.35">
      <c r="A12" s="94" t="s">
        <v>217</v>
      </c>
      <c r="B12" s="82"/>
      <c r="C12" s="93">
        <v>69400</v>
      </c>
      <c r="D12" s="83"/>
      <c r="E12" s="83"/>
      <c r="F12" s="83"/>
      <c r="G12" s="83"/>
      <c r="H12" s="83"/>
    </row>
    <row r="13" spans="1:8" x14ac:dyDescent="0.35">
      <c r="A13" s="94" t="s">
        <v>218</v>
      </c>
      <c r="B13" s="82"/>
      <c r="C13" s="93">
        <v>70600</v>
      </c>
      <c r="D13" s="83"/>
      <c r="E13" s="83"/>
      <c r="F13" s="83"/>
      <c r="G13" s="83"/>
      <c r="H13" s="83"/>
    </row>
    <row r="14" spans="1:8" x14ac:dyDescent="0.35">
      <c r="A14" s="94" t="s">
        <v>16</v>
      </c>
      <c r="B14" s="82"/>
      <c r="C14" s="93">
        <v>61600</v>
      </c>
      <c r="D14" s="83"/>
      <c r="E14" s="83"/>
      <c r="F14" s="83"/>
      <c r="G14" s="83"/>
      <c r="H14" s="83"/>
    </row>
    <row r="15" spans="1:8" x14ac:dyDescent="0.35">
      <c r="A15" s="94" t="s">
        <v>17</v>
      </c>
      <c r="B15" s="82"/>
      <c r="C15" s="93">
        <v>64000</v>
      </c>
      <c r="D15" s="83"/>
      <c r="E15" s="83"/>
      <c r="F15" s="83"/>
      <c r="G15" s="83"/>
      <c r="H15" s="83"/>
    </row>
    <row r="16" spans="1:8" x14ac:dyDescent="0.35">
      <c r="A16" s="94" t="s">
        <v>18</v>
      </c>
      <c r="B16" s="82"/>
      <c r="C16" s="93">
        <v>53700</v>
      </c>
      <c r="D16" s="83"/>
      <c r="E16" s="83"/>
      <c r="F16" s="83"/>
      <c r="G16" s="83"/>
      <c r="H16" s="83"/>
    </row>
    <row r="17" spans="1:9" x14ac:dyDescent="0.35">
      <c r="A17" s="94" t="s">
        <v>19</v>
      </c>
      <c r="B17" s="82"/>
      <c r="C17" s="93">
        <v>55900</v>
      </c>
      <c r="D17" s="83"/>
      <c r="E17" s="83"/>
      <c r="F17" s="83"/>
      <c r="G17" s="83"/>
      <c r="H17" s="83"/>
    </row>
    <row r="18" spans="1:9" x14ac:dyDescent="0.35">
      <c r="A18" s="94" t="s">
        <v>20</v>
      </c>
      <c r="B18" s="82"/>
      <c r="C18" s="93">
        <v>52000</v>
      </c>
      <c r="D18" s="83"/>
      <c r="E18" s="83"/>
      <c r="F18" s="83"/>
      <c r="G18" s="83"/>
      <c r="H18" s="83"/>
    </row>
    <row r="19" spans="1:9" x14ac:dyDescent="0.35">
      <c r="A19" s="94" t="s">
        <v>21</v>
      </c>
      <c r="B19" s="82"/>
      <c r="C19" s="93">
        <v>49600</v>
      </c>
      <c r="D19" s="83"/>
      <c r="E19" s="83"/>
      <c r="F19" s="83"/>
      <c r="G19" s="83"/>
      <c r="H19" s="83"/>
    </row>
    <row r="20" spans="1:9" x14ac:dyDescent="0.35">
      <c r="A20" s="94" t="s">
        <v>22</v>
      </c>
      <c r="B20" s="82"/>
      <c r="C20" s="93">
        <v>52300</v>
      </c>
      <c r="D20" s="83"/>
      <c r="E20" s="83"/>
      <c r="F20" s="83"/>
      <c r="G20" s="83"/>
      <c r="H20" s="83"/>
    </row>
    <row r="21" spans="1:9" x14ac:dyDescent="0.35">
      <c r="A21" s="94" t="s">
        <v>23</v>
      </c>
      <c r="B21" s="82"/>
      <c r="C21" s="93">
        <v>49600</v>
      </c>
      <c r="D21" s="83"/>
      <c r="E21" s="83"/>
      <c r="F21" s="83"/>
      <c r="G21" s="83"/>
      <c r="H21" s="83"/>
    </row>
    <row r="22" spans="1:9" x14ac:dyDescent="0.35">
      <c r="A22" s="94" t="s">
        <v>24</v>
      </c>
      <c r="B22" s="82"/>
      <c r="C22" s="93">
        <v>40100</v>
      </c>
      <c r="D22" s="82"/>
      <c r="E22" s="82"/>
      <c r="F22" s="82"/>
      <c r="G22" s="82"/>
      <c r="H22" s="82"/>
    </row>
    <row r="23" spans="1:9" x14ac:dyDescent="0.35">
      <c r="A23" s="94"/>
      <c r="B23" s="82"/>
      <c r="C23" s="93"/>
      <c r="D23" s="83"/>
      <c r="E23" s="83"/>
      <c r="F23" s="83"/>
      <c r="G23" s="83"/>
      <c r="H23" s="83"/>
    </row>
    <row r="24" spans="1:9" x14ac:dyDescent="0.35">
      <c r="A24" s="94" t="s">
        <v>25</v>
      </c>
      <c r="B24" s="82"/>
      <c r="C24" s="93">
        <v>80200</v>
      </c>
      <c r="D24" s="83"/>
      <c r="E24" s="83"/>
      <c r="F24" s="83"/>
      <c r="G24" s="83"/>
      <c r="H24" s="83"/>
    </row>
    <row r="25" spans="1:9" x14ac:dyDescent="0.35">
      <c r="A25" s="94"/>
      <c r="B25" s="82"/>
      <c r="C25" s="93"/>
      <c r="D25" s="83"/>
      <c r="E25" s="83"/>
      <c r="F25" s="83"/>
      <c r="G25" s="83"/>
      <c r="H25" s="83"/>
    </row>
    <row r="26" spans="1:9" x14ac:dyDescent="0.35">
      <c r="A26" s="95" t="s">
        <v>219</v>
      </c>
      <c r="B26" s="82" t="s">
        <v>26</v>
      </c>
      <c r="C26" s="93">
        <v>65000</v>
      </c>
      <c r="D26" s="83"/>
      <c r="E26" s="83"/>
      <c r="F26" s="83"/>
      <c r="G26" s="83"/>
      <c r="H26" s="83"/>
    </row>
    <row r="27" spans="1:9" x14ac:dyDescent="0.35">
      <c r="A27" s="95" t="s">
        <v>27</v>
      </c>
      <c r="B27" s="82" t="s">
        <v>28</v>
      </c>
      <c r="C27" s="93">
        <v>53800</v>
      </c>
      <c r="D27" s="83"/>
      <c r="E27" s="83"/>
      <c r="F27" s="83"/>
      <c r="G27" s="83"/>
      <c r="H27" s="83"/>
    </row>
    <row r="28" spans="1:9" x14ac:dyDescent="0.35">
      <c r="A28" s="84"/>
      <c r="B28" s="82"/>
      <c r="C28" s="93"/>
      <c r="E28" s="83"/>
      <c r="F28" s="83"/>
      <c r="G28" s="83"/>
      <c r="H28" s="83"/>
      <c r="I28" s="83"/>
    </row>
    <row r="29" spans="1:9" x14ac:dyDescent="0.35">
      <c r="A29" s="84"/>
      <c r="B29" s="82"/>
      <c r="C29" s="93"/>
      <c r="E29" s="83"/>
      <c r="F29" s="83"/>
      <c r="G29" s="83"/>
      <c r="H29" s="83"/>
      <c r="I29" s="83"/>
    </row>
    <row r="30" spans="1:9" x14ac:dyDescent="0.35">
      <c r="A30" s="85"/>
      <c r="B30" s="82"/>
      <c r="C30" s="86"/>
      <c r="D30" s="83"/>
      <c r="E30" s="83"/>
      <c r="F30" s="83"/>
      <c r="G30" s="83"/>
      <c r="H30" s="83"/>
      <c r="I30" s="83"/>
    </row>
    <row r="33" spans="1:5" x14ac:dyDescent="0.35">
      <c r="A33" s="87" t="s">
        <v>211</v>
      </c>
      <c r="B33" s="87"/>
    </row>
    <row r="34" spans="1:5" ht="31" x14ac:dyDescent="0.35">
      <c r="A34" s="114" t="s">
        <v>212</v>
      </c>
      <c r="B34" s="114"/>
      <c r="C34" s="115" t="s">
        <v>228</v>
      </c>
      <c r="D34" s="115" t="s">
        <v>227</v>
      </c>
      <c r="E34" s="88"/>
    </row>
    <row r="35" spans="1:5" ht="124" x14ac:dyDescent="0.35">
      <c r="A35" s="113" t="s">
        <v>32</v>
      </c>
      <c r="B35" s="112" t="s">
        <v>213</v>
      </c>
      <c r="C35" s="111">
        <v>24.5</v>
      </c>
      <c r="D35" s="3">
        <v>25.86</v>
      </c>
      <c r="E35" s="91"/>
    </row>
    <row r="36" spans="1:5" ht="93" x14ac:dyDescent="0.35">
      <c r="A36" s="89" t="s">
        <v>33</v>
      </c>
      <c r="B36" s="90" t="s">
        <v>214</v>
      </c>
      <c r="C36" s="111">
        <v>18.04</v>
      </c>
      <c r="D36" s="3">
        <v>19.03</v>
      </c>
      <c r="E36" s="91"/>
    </row>
    <row r="37" spans="1:5" ht="62" x14ac:dyDescent="0.35">
      <c r="A37" s="89" t="s">
        <v>215</v>
      </c>
      <c r="B37" s="90" t="s">
        <v>175</v>
      </c>
      <c r="C37" s="111">
        <v>16.96</v>
      </c>
      <c r="D37" s="3">
        <v>17.89</v>
      </c>
      <c r="E37" s="91"/>
    </row>
    <row r="39" spans="1:5" x14ac:dyDescent="0.35">
      <c r="E39" s="2" t="s">
        <v>223</v>
      </c>
    </row>
  </sheetData>
  <sheetProtection algorithmName="SHA-512" hashValue="3lEH83cNq2zT4e0thXETiNI1ohxwcJwc0PqvNpUkmcz+wjx7OW6weTY7w3V5ORRh3+ziAWEngpghKNwEAAOwTw==" saltValue="gTPMYjBfou2QE+rmbindwg==" spinCount="100000" sheet="1" objects="1" scenarios="1"/>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7"/>
  <sheetViews>
    <sheetView zoomScale="70" zoomScaleNormal="70" zoomScaleSheetLayoutView="85" zoomScalePageLayoutView="75" workbookViewId="0">
      <selection activeCell="O13" sqref="O13"/>
    </sheetView>
  </sheetViews>
  <sheetFormatPr baseColWidth="10" defaultColWidth="11.453125" defaultRowHeight="20" x14ac:dyDescent="0.25"/>
  <cols>
    <col min="1" max="1" width="17.54296875" style="30" customWidth="1"/>
    <col min="2" max="2" width="14.7265625" style="30" customWidth="1"/>
    <col min="3" max="3" width="50.453125" style="30" customWidth="1"/>
    <col min="4" max="4" width="13.7265625" style="30" customWidth="1"/>
    <col min="5" max="5" width="13.26953125" style="40" customWidth="1"/>
    <col min="6" max="6" width="11.26953125" style="40" customWidth="1"/>
    <col min="7" max="7" width="18.54296875" style="40" customWidth="1"/>
    <col min="8" max="8" width="20" style="41" customWidth="1"/>
    <col min="9" max="9" width="23.81640625" style="41" customWidth="1"/>
    <col min="10" max="10" width="20.7265625" style="30" customWidth="1"/>
    <col min="11" max="11" width="20" style="30" customWidth="1"/>
    <col min="12" max="12" width="30.26953125" style="30" customWidth="1"/>
    <col min="13" max="13" width="55.1796875" style="30" customWidth="1"/>
    <col min="14" max="16384" width="11.453125" style="30"/>
  </cols>
  <sheetData>
    <row r="1" spans="1:13" ht="25" customHeight="1" x14ac:dyDescent="0.25">
      <c r="A1" s="166" t="s">
        <v>229</v>
      </c>
      <c r="B1" s="166"/>
      <c r="C1" s="166"/>
      <c r="D1" s="166"/>
      <c r="E1" s="166"/>
      <c r="F1" s="166"/>
      <c r="G1" s="166"/>
      <c r="H1" s="166"/>
      <c r="I1" s="166"/>
      <c r="J1" s="166"/>
      <c r="K1" s="166"/>
      <c r="L1" s="166"/>
      <c r="M1" s="166"/>
    </row>
    <row r="2" spans="1:13" ht="25" customHeight="1" x14ac:dyDescent="0.5">
      <c r="A2" s="167" t="s">
        <v>221</v>
      </c>
      <c r="B2" s="167"/>
      <c r="C2" s="167"/>
      <c r="D2" s="167"/>
      <c r="E2" s="167"/>
      <c r="F2" s="167"/>
      <c r="G2" s="167"/>
      <c r="H2" s="167"/>
      <c r="I2" s="167"/>
      <c r="J2" s="167"/>
      <c r="K2" s="167"/>
      <c r="L2" s="167"/>
      <c r="M2" s="167"/>
    </row>
    <row r="3" spans="1:13" ht="25" customHeight="1" thickBot="1" x14ac:dyDescent="0.55000000000000004">
      <c r="A3" s="92" t="s">
        <v>216</v>
      </c>
      <c r="B3" s="32"/>
      <c r="C3" s="31"/>
      <c r="D3" s="31"/>
      <c r="E3" s="31"/>
      <c r="F3" s="31"/>
      <c r="G3" s="31"/>
      <c r="H3" s="102"/>
      <c r="I3" s="102"/>
      <c r="J3" s="102"/>
      <c r="K3" s="102"/>
      <c r="L3" s="116" t="s">
        <v>186</v>
      </c>
      <c r="M3" s="33">
        <f ca="1">TODAY()</f>
        <v>45425</v>
      </c>
    </row>
    <row r="4" spans="1:13" ht="100" customHeight="1" x14ac:dyDescent="0.25">
      <c r="A4" s="4" t="s">
        <v>29</v>
      </c>
      <c r="B4" s="5" t="s">
        <v>34</v>
      </c>
      <c r="C4" s="6" t="s">
        <v>0</v>
      </c>
      <c r="D4" s="5" t="s">
        <v>189</v>
      </c>
      <c r="E4" s="5" t="s">
        <v>1</v>
      </c>
      <c r="F4" s="5" t="s">
        <v>40</v>
      </c>
      <c r="G4" s="5" t="s">
        <v>35</v>
      </c>
      <c r="H4" s="104" t="s">
        <v>36</v>
      </c>
      <c r="I4" s="104" t="s">
        <v>37</v>
      </c>
      <c r="J4" s="117" t="s">
        <v>38</v>
      </c>
      <c r="K4" s="104" t="s">
        <v>37</v>
      </c>
      <c r="L4" s="117" t="s">
        <v>225</v>
      </c>
      <c r="M4" s="104" t="s">
        <v>6</v>
      </c>
    </row>
    <row r="5" spans="1:13" ht="39" customHeight="1" x14ac:dyDescent="0.25">
      <c r="A5" s="7"/>
      <c r="B5" s="8"/>
      <c r="C5" s="9"/>
      <c r="D5" s="8"/>
      <c r="E5" s="8"/>
      <c r="F5" s="8"/>
      <c r="G5" s="8"/>
      <c r="H5" s="8"/>
      <c r="I5" s="172" t="s">
        <v>224</v>
      </c>
      <c r="J5" s="170"/>
      <c r="K5" s="169" t="s">
        <v>226</v>
      </c>
      <c r="L5" s="170"/>
      <c r="M5" s="105"/>
    </row>
    <row r="6" spans="1:13" s="34" customFormat="1" ht="18" x14ac:dyDescent="0.25">
      <c r="A6" s="10">
        <v>3</v>
      </c>
      <c r="B6" s="106">
        <v>4</v>
      </c>
      <c r="C6" s="11">
        <v>5</v>
      </c>
      <c r="D6" s="106">
        <v>6</v>
      </c>
      <c r="E6" s="106">
        <v>7</v>
      </c>
      <c r="F6" s="106">
        <v>8</v>
      </c>
      <c r="G6" s="106">
        <v>9</v>
      </c>
      <c r="H6" s="106">
        <v>10</v>
      </c>
      <c r="I6" s="106">
        <v>11</v>
      </c>
      <c r="J6" s="106">
        <v>12</v>
      </c>
      <c r="K6" s="106">
        <v>13</v>
      </c>
      <c r="L6" s="106">
        <v>14</v>
      </c>
      <c r="M6" s="106">
        <v>15</v>
      </c>
    </row>
    <row r="7" spans="1:13" x14ac:dyDescent="0.25">
      <c r="A7" s="21" t="s">
        <v>2</v>
      </c>
      <c r="B7" s="12">
        <v>1</v>
      </c>
      <c r="C7" s="128" t="s">
        <v>42</v>
      </c>
      <c r="D7" s="13">
        <v>6</v>
      </c>
      <c r="E7" s="14">
        <v>1</v>
      </c>
      <c r="F7" s="1" t="s">
        <v>12</v>
      </c>
      <c r="G7" s="15">
        <f>IF(E7&lt;&gt;"",VLOOKUP(F7,Personalrichtsätze!$A$4:$C$29,3,FALSE)*E7/12*D7,"")</f>
        <v>42550</v>
      </c>
      <c r="H7" s="109"/>
      <c r="I7" s="110"/>
      <c r="J7" s="108" t="str">
        <f>IF(I7&lt;&gt;"",(VLOOKUP(H7,Personalrichtsätze!A$35:C$37,3,FALSE)*I7*D7),"")</f>
        <v/>
      </c>
      <c r="K7" s="110"/>
      <c r="L7" s="108" t="str">
        <f>IF(K7&lt;&gt;"",(VLOOKUP(H7,Personalrichtsätze!A$35:D$37,4,FALSE)*K7*D7),"")</f>
        <v/>
      </c>
      <c r="M7" s="103"/>
    </row>
    <row r="8" spans="1:13" x14ac:dyDescent="0.25">
      <c r="A8" s="21" t="s">
        <v>43</v>
      </c>
      <c r="B8" s="12">
        <v>1</v>
      </c>
      <c r="C8" s="16" t="s">
        <v>44</v>
      </c>
      <c r="D8" s="13"/>
      <c r="E8" s="14"/>
      <c r="F8" s="1"/>
      <c r="G8" s="15" t="str">
        <f>IF(E8&lt;&gt;"",VLOOKUP(F8,Personalrichtsätze!$A$4:$C$29,3,FALSE)*E8/12*D8,"")</f>
        <v/>
      </c>
      <c r="H8" s="109"/>
      <c r="I8" s="97"/>
      <c r="J8" s="108" t="str">
        <f>IF(I8&lt;&gt;"",(VLOOKUP(H8,Personalrichtsätze!A$35:C$37,3,FALSE)*I8*D8),"")</f>
        <v/>
      </c>
      <c r="K8" s="97"/>
      <c r="L8" s="108" t="str">
        <f>IF(K8&lt;&gt;"",(VLOOKUP(H8,Personalrichtsätze!A$35:D$37,4,FALSE)*K8*D8),"")</f>
        <v/>
      </c>
      <c r="M8" s="103">
        <v>2000</v>
      </c>
    </row>
    <row r="9" spans="1:13" ht="31" x14ac:dyDescent="0.25">
      <c r="A9" s="21" t="s">
        <v>2</v>
      </c>
      <c r="B9" s="12">
        <v>2</v>
      </c>
      <c r="C9" s="128" t="s">
        <v>45</v>
      </c>
      <c r="D9" s="13">
        <v>7</v>
      </c>
      <c r="E9" s="14"/>
      <c r="F9" s="1"/>
      <c r="G9" s="15" t="str">
        <f>IF(E9&lt;&gt;"",VLOOKUP(F9,Personalrichtsätze!$A$4:$C$29,3,FALSE)*E9/12*D9,"")</f>
        <v/>
      </c>
      <c r="H9" s="109" t="s">
        <v>32</v>
      </c>
      <c r="I9" s="97"/>
      <c r="J9" s="108" t="str">
        <f>IF(I9&lt;&gt;"",(VLOOKUP(H9,Personalrichtsätze!A$35:C$37,3,FALSE)*I9*D9),"")</f>
        <v/>
      </c>
      <c r="K9" s="97">
        <v>20</v>
      </c>
      <c r="L9" s="108">
        <f>IF(K9&lt;&gt;"",(VLOOKUP(H9,Personalrichtsätze!A$35:D$37,4,FALSE)*K9*D9),"")</f>
        <v>3620.4000000000005</v>
      </c>
      <c r="M9" s="103"/>
    </row>
    <row r="10" spans="1:13" x14ac:dyDescent="0.25">
      <c r="A10" s="21" t="s">
        <v>2</v>
      </c>
      <c r="B10" s="12">
        <v>1</v>
      </c>
      <c r="C10" s="128" t="s">
        <v>46</v>
      </c>
      <c r="D10" s="13">
        <v>3</v>
      </c>
      <c r="E10" s="14"/>
      <c r="F10" s="1"/>
      <c r="G10" s="15" t="str">
        <f>IF(E10&lt;&gt;"",VLOOKUP(F10,Personalrichtsätze!$A$4:$C$29,3,FALSE)*E10/12*D10,"")</f>
        <v/>
      </c>
      <c r="H10" s="109" t="s">
        <v>33</v>
      </c>
      <c r="I10" s="97">
        <v>10</v>
      </c>
      <c r="J10" s="108">
        <f>IF(I10&lt;&gt;"",(VLOOKUP(H10,Personalrichtsätze!A$35:C$37,3,FALSE)*I10*D10),"")</f>
        <v>541.19999999999993</v>
      </c>
      <c r="K10" s="97"/>
      <c r="L10" s="108" t="str">
        <f>IF(K10&lt;&gt;"",(VLOOKUP(H10,Personalrichtsätze!A$35:D$37,4,FALSE)*K10*D10),"")</f>
        <v/>
      </c>
      <c r="M10" s="103"/>
    </row>
    <row r="11" spans="1:13" x14ac:dyDescent="0.25">
      <c r="A11" s="21" t="s">
        <v>2</v>
      </c>
      <c r="B11" s="12">
        <v>1</v>
      </c>
      <c r="C11" s="128" t="s">
        <v>46</v>
      </c>
      <c r="D11" s="13">
        <v>9</v>
      </c>
      <c r="E11" s="14"/>
      <c r="F11" s="1"/>
      <c r="G11" s="15" t="str">
        <f>IF(E11&lt;&gt;"",VLOOKUP(F11,Personalrichtsätze!$A$4:$C$29,3,FALSE)*E11/12*D11,"")</f>
        <v/>
      </c>
      <c r="H11" s="109" t="s">
        <v>33</v>
      </c>
      <c r="I11" s="97"/>
      <c r="J11" s="108" t="str">
        <f>IF(I11&lt;&gt;"",(VLOOKUP(H11,Personalrichtsätze!A$35:C$37,3,FALSE)*I11*D11),"")</f>
        <v/>
      </c>
      <c r="K11" s="97">
        <v>10</v>
      </c>
      <c r="L11" s="108">
        <f>IF(K11&lt;&gt;"",(VLOOKUP(H11,Personalrichtsätze!A$35:D$37,4,FALSE)*K11*D11),"")</f>
        <v>1712.7</v>
      </c>
      <c r="M11" s="103"/>
    </row>
    <row r="12" spans="1:13" x14ac:dyDescent="0.25">
      <c r="A12" s="21" t="s">
        <v>2</v>
      </c>
      <c r="B12" s="12">
        <v>2</v>
      </c>
      <c r="C12" s="128" t="s">
        <v>46</v>
      </c>
      <c r="D12" s="13">
        <v>4</v>
      </c>
      <c r="E12" s="14"/>
      <c r="F12" s="1"/>
      <c r="G12" s="15"/>
      <c r="H12" s="109" t="s">
        <v>215</v>
      </c>
      <c r="I12" s="97">
        <v>10</v>
      </c>
      <c r="J12" s="108">
        <f>IF(I12&lt;&gt;"",(VLOOKUP(H12,Personalrichtsätze!A$35:C$37,3,FALSE)*I12*D12),"")</f>
        <v>678.40000000000009</v>
      </c>
      <c r="K12" s="97"/>
      <c r="L12" s="108" t="str">
        <f>IF(K12&lt;&gt;"",(VLOOKUP(H12,Personalrichtsätze!A$35:D$37,4,FALSE)*K12*D12),"")</f>
        <v/>
      </c>
      <c r="M12" s="103"/>
    </row>
    <row r="13" spans="1:13" x14ac:dyDescent="0.25">
      <c r="A13" s="21" t="s">
        <v>2</v>
      </c>
      <c r="B13" s="12">
        <v>2</v>
      </c>
      <c r="C13" s="128" t="s">
        <v>47</v>
      </c>
      <c r="D13" s="13">
        <v>12</v>
      </c>
      <c r="E13" s="14">
        <v>0.3</v>
      </c>
      <c r="F13" s="1" t="s">
        <v>20</v>
      </c>
      <c r="G13" s="15">
        <f>IF(E13&lt;&gt;"",VLOOKUP(F13,Personalrichtsätze!$A$4:$C$29,3,FALSE)*E13/12*D13,"")</f>
        <v>15600</v>
      </c>
      <c r="H13" s="109"/>
      <c r="I13" s="97"/>
      <c r="J13" s="108" t="str">
        <f>IF(I13&lt;&gt;"",(VLOOKUP(H13,Personalrichtsätze!A$35:C$37,3,FALSE)*I13*D13),"")</f>
        <v/>
      </c>
      <c r="K13" s="97"/>
      <c r="L13" s="108" t="str">
        <f>IF(K13&lt;&gt;"",(VLOOKUP(H13,Personalrichtsätze!A$35:D$37,4,FALSE)*K13*D13),"")</f>
        <v/>
      </c>
      <c r="M13" s="103"/>
    </row>
    <row r="14" spans="1:13" x14ac:dyDescent="0.25">
      <c r="A14" s="21" t="s">
        <v>30</v>
      </c>
      <c r="B14" s="12">
        <v>1</v>
      </c>
      <c r="C14" s="128" t="s">
        <v>48</v>
      </c>
      <c r="D14" s="13"/>
      <c r="E14" s="14"/>
      <c r="F14" s="1"/>
      <c r="G14" s="15" t="str">
        <f>IF(E14&lt;&gt;"",VLOOKUP(F14,Personalrichtsätze!$A$4:$C$29,3,FALSE)*E14/12*D14,"")</f>
        <v/>
      </c>
      <c r="H14" s="109"/>
      <c r="I14" s="97"/>
      <c r="J14" s="108" t="str">
        <f>IF(I14&lt;&gt;"",(VLOOKUP(H14,Personalrichtsätze!A$35:C$37,3,FALSE)*I14*D14),"")</f>
        <v/>
      </c>
      <c r="K14" s="97"/>
      <c r="L14" s="108" t="str">
        <f>IF(K14&lt;&gt;"",(VLOOKUP(H14,Personalrichtsätze!A$35:D$37,4,FALSE)*K14*D14),"")</f>
        <v/>
      </c>
      <c r="M14" s="103">
        <v>4500</v>
      </c>
    </row>
    <row r="15" spans="1:13" x14ac:dyDescent="0.25">
      <c r="A15" s="21"/>
      <c r="B15" s="12"/>
      <c r="C15" s="16"/>
      <c r="D15" s="13"/>
      <c r="E15" s="14"/>
      <c r="F15" s="1"/>
      <c r="G15" s="15" t="str">
        <f>IF(E15&lt;&gt;"",VLOOKUP(F15,Personalrichtsätze!$A$4:$C$29,3,FALSE)*E15/12*D15,"")</f>
        <v/>
      </c>
      <c r="H15" s="109"/>
      <c r="I15" s="97"/>
      <c r="J15" s="108" t="str">
        <f>IF(I15&lt;&gt;"",(VLOOKUP(H15,Personalrichtsätze!A$35:C$37,3,FALSE)*I15*D15),"")</f>
        <v/>
      </c>
      <c r="K15" s="97"/>
      <c r="L15" s="108" t="str">
        <f>IF(K15&lt;&gt;"",(VLOOKUP(H15,Personalrichtsätze!A$35:D$37,4,FALSE)*K15*D15),"")</f>
        <v/>
      </c>
      <c r="M15" s="103"/>
    </row>
    <row r="16" spans="1:13" x14ac:dyDescent="0.25">
      <c r="A16" s="21"/>
      <c r="B16" s="12"/>
      <c r="C16" s="16"/>
      <c r="D16" s="13"/>
      <c r="E16" s="14"/>
      <c r="F16" s="1"/>
      <c r="G16" s="15" t="str">
        <f>IF(E16&lt;&gt;"",VLOOKUP(F16,Personalrichtsätze!$A$4:$C$29,3,FALSE)*E16/12*D16,"")</f>
        <v/>
      </c>
      <c r="H16" s="109"/>
      <c r="I16" s="97"/>
      <c r="J16" s="108" t="str">
        <f>IF(I16&lt;&gt;"",(VLOOKUP(H16,Personalrichtsätze!A$35:C$37,3,FALSE)*I16*D16),"")</f>
        <v/>
      </c>
      <c r="K16" s="97"/>
      <c r="L16" s="108" t="str">
        <f>IF(K16&lt;&gt;"",(VLOOKUP(H16,Personalrichtsätze!A$35:D$37,4,FALSE)*K16*D16),"")</f>
        <v/>
      </c>
      <c r="M16" s="103"/>
    </row>
    <row r="17" spans="1:13" x14ac:dyDescent="0.25">
      <c r="A17" s="21"/>
      <c r="B17" s="12"/>
      <c r="C17" s="16"/>
      <c r="D17" s="13"/>
      <c r="E17" s="14"/>
      <c r="F17" s="1"/>
      <c r="G17" s="15" t="str">
        <f>IF(E17&lt;&gt;"",VLOOKUP(F17,Personalrichtsätze!$A$4:$C$29,3,FALSE)*E17/12*D17,"")</f>
        <v/>
      </c>
      <c r="H17" s="109"/>
      <c r="I17" s="97"/>
      <c r="J17" s="108" t="str">
        <f>IF(I17&lt;&gt;"",(VLOOKUP(H17,Personalrichtsätze!A$35:C$37,3,FALSE)*I17*D17),"")</f>
        <v/>
      </c>
      <c r="K17" s="97"/>
      <c r="L17" s="108" t="str">
        <f>IF(K17&lt;&gt;"",(VLOOKUP(H17,Personalrichtsätze!A$35:D$37,4,FALSE)*K17*D17),"")</f>
        <v/>
      </c>
      <c r="M17" s="103"/>
    </row>
    <row r="18" spans="1:13" x14ac:dyDescent="0.25">
      <c r="A18" s="21"/>
      <c r="B18" s="12"/>
      <c r="C18" s="16"/>
      <c r="D18" s="13"/>
      <c r="E18" s="14"/>
      <c r="F18" s="1"/>
      <c r="G18" s="15" t="str">
        <f>IF(E18&lt;&gt;"",VLOOKUP(F18,Personalrichtsätze!$A$4:$C$29,3,FALSE)*E18/12*D18,"")</f>
        <v/>
      </c>
      <c r="H18" s="109"/>
      <c r="I18" s="97"/>
      <c r="J18" s="108" t="str">
        <f>IF(I18&lt;&gt;"",(VLOOKUP(H18,Personalrichtsätze!A$35:C$37,3,FALSE)*I18*D18),"")</f>
        <v/>
      </c>
      <c r="K18" s="97"/>
      <c r="L18" s="108" t="str">
        <f>IF(K18&lt;&gt;"",(VLOOKUP(H18,Personalrichtsätze!A$35:D$37,4,FALSE)*K18*D18),"")</f>
        <v/>
      </c>
      <c r="M18" s="103"/>
    </row>
    <row r="19" spans="1:13" x14ac:dyDescent="0.25">
      <c r="A19" s="21"/>
      <c r="B19" s="12"/>
      <c r="C19" s="16"/>
      <c r="D19" s="13"/>
      <c r="E19" s="14"/>
      <c r="F19" s="1"/>
      <c r="G19" s="15" t="str">
        <f>IF(E19&lt;&gt;"",VLOOKUP(F19,Personalrichtsätze!$A$4:$C$29,3,FALSE)*E19/12*D19,"")</f>
        <v/>
      </c>
      <c r="H19" s="109"/>
      <c r="I19" s="97"/>
      <c r="J19" s="108" t="str">
        <f>IF(I19&lt;&gt;"",(VLOOKUP(H19,Personalrichtsätze!A$35:C$37,3,FALSE)*I19*D19),"")</f>
        <v/>
      </c>
      <c r="K19" s="97"/>
      <c r="L19" s="108" t="str">
        <f>IF(K19&lt;&gt;"",(VLOOKUP(H19,Personalrichtsätze!A$35:D$37,4,FALSE)*K19*D19),"")</f>
        <v/>
      </c>
      <c r="M19" s="103"/>
    </row>
    <row r="20" spans="1:13" x14ac:dyDescent="0.25">
      <c r="A20" s="21"/>
      <c r="B20" s="12"/>
      <c r="C20" s="16"/>
      <c r="D20" s="13"/>
      <c r="E20" s="14"/>
      <c r="F20" s="1"/>
      <c r="G20" s="15" t="str">
        <f>IF(E20&lt;&gt;"",VLOOKUP(F20,Personalrichtsätze!$A$4:$C$29,3,FALSE)*E20/12*D20,"")</f>
        <v/>
      </c>
      <c r="H20" s="109"/>
      <c r="I20" s="97"/>
      <c r="J20" s="108" t="str">
        <f>IF(I20&lt;&gt;"",(VLOOKUP(H20,Personalrichtsätze!A$35:C$37,3,FALSE)*I20*D20),"")</f>
        <v/>
      </c>
      <c r="K20" s="97"/>
      <c r="L20" s="108" t="str">
        <f>IF(K20&lt;&gt;"",(VLOOKUP(H20,Personalrichtsätze!A$35:D$37,4,FALSE)*K20*D20),"")</f>
        <v/>
      </c>
      <c r="M20" s="103"/>
    </row>
    <row r="21" spans="1:13" x14ac:dyDescent="0.25">
      <c r="A21" s="21"/>
      <c r="B21" s="12"/>
      <c r="C21" s="16"/>
      <c r="D21" s="13"/>
      <c r="E21" s="14"/>
      <c r="F21" s="1"/>
      <c r="G21" s="15" t="str">
        <f>IF(E21&lt;&gt;"",VLOOKUP(F21,Personalrichtsätze!$A$4:$C$29,3,FALSE)*E21/12*D21,"")</f>
        <v/>
      </c>
      <c r="H21" s="109"/>
      <c r="I21" s="97"/>
      <c r="J21" s="108" t="str">
        <f>IF(I21&lt;&gt;"",(VLOOKUP(H21,Personalrichtsätze!A$35:C$37,3,FALSE)*I21*D21),"")</f>
        <v/>
      </c>
      <c r="K21" s="97"/>
      <c r="L21" s="108" t="str">
        <f>IF(K21&lt;&gt;"",(VLOOKUP(H21,Personalrichtsätze!A$35:D$37,4,FALSE)*K21*D21),"")</f>
        <v/>
      </c>
      <c r="M21" s="103"/>
    </row>
    <row r="22" spans="1:13" ht="20.5" thickBot="1" x14ac:dyDescent="0.3">
      <c r="A22" s="22"/>
      <c r="B22" s="17"/>
      <c r="C22" s="23"/>
      <c r="D22" s="18"/>
      <c r="E22" s="19"/>
      <c r="F22" s="1"/>
      <c r="G22" s="15" t="str">
        <f>IF(E22&lt;&gt;"",VLOOKUP(F22,Personalrichtsätze!$A$4:$C$29,3,FALSE)*E22/12*D22,"")</f>
        <v/>
      </c>
      <c r="H22" s="123"/>
      <c r="I22" s="100"/>
      <c r="J22" s="127" t="str">
        <f>IF(I22&lt;&gt;"",(VLOOKUP(H22,Personalrichtsätze!A$35:C$37,3,FALSE)*I22*D22),"")</f>
        <v/>
      </c>
      <c r="K22" s="100"/>
      <c r="L22" s="127" t="str">
        <f>IF(K22&lt;&gt;"",(VLOOKUP(H22,Personalrichtsätze!A$35:D$37,4,FALSE)*K22*D22),"")</f>
        <v/>
      </c>
      <c r="M22" s="107"/>
    </row>
    <row r="23" spans="1:13" ht="20.5" thickBot="1" x14ac:dyDescent="0.3">
      <c r="A23" s="35" t="s">
        <v>41</v>
      </c>
      <c r="B23" s="36"/>
      <c r="C23" s="37"/>
      <c r="D23" s="38"/>
      <c r="E23" s="38"/>
      <c r="F23" s="39"/>
      <c r="G23" s="39"/>
      <c r="H23" s="99"/>
      <c r="I23" s="98"/>
      <c r="J23" s="98"/>
      <c r="K23" s="98"/>
      <c r="L23" s="126" t="str">
        <f>IF(K23&lt;&gt;"",(VLOOKUP(H23,Personalrichtsätze!B$35:D$37,4,FALSE)*K23*D23),"")</f>
        <v/>
      </c>
      <c r="M23" s="118">
        <f>SUM($G$7:$G$22)+SUM($J$7:$J$22)+SUM($L$7:$L$22)+SUM($M$7:$M$22)</f>
        <v>71202.7</v>
      </c>
    </row>
    <row r="24" spans="1:13" ht="21" thickTop="1" thickBot="1" x14ac:dyDescent="0.3">
      <c r="C24" s="40"/>
      <c r="D24" s="41"/>
      <c r="M24" s="122"/>
    </row>
    <row r="25" spans="1:13" x14ac:dyDescent="0.25">
      <c r="A25" s="71" t="s">
        <v>178</v>
      </c>
      <c r="B25" s="42"/>
      <c r="C25" s="43"/>
      <c r="D25" s="44"/>
      <c r="E25" s="70" t="s">
        <v>179</v>
      </c>
      <c r="F25" s="43"/>
      <c r="G25" s="43"/>
      <c r="H25" s="44"/>
      <c r="I25" s="73" t="s">
        <v>185</v>
      </c>
      <c r="J25" s="65"/>
      <c r="K25" s="65"/>
      <c r="L25" s="65"/>
      <c r="M25" s="119" t="s">
        <v>180</v>
      </c>
    </row>
    <row r="26" spans="1:13" x14ac:dyDescent="0.25">
      <c r="A26" s="162"/>
      <c r="B26" s="163"/>
      <c r="C26" s="163"/>
      <c r="D26" s="41"/>
      <c r="E26" s="164"/>
      <c r="F26" s="164"/>
      <c r="G26" s="164"/>
      <c r="H26" s="164"/>
      <c r="I26" s="165"/>
      <c r="J26" s="165"/>
      <c r="K26" s="124"/>
      <c r="L26" s="45"/>
      <c r="M26" s="101"/>
    </row>
    <row r="27" spans="1:13" x14ac:dyDescent="0.25">
      <c r="A27" s="46"/>
      <c r="B27" s="47"/>
      <c r="C27" s="40"/>
      <c r="D27" s="41"/>
      <c r="M27" s="48"/>
    </row>
    <row r="28" spans="1:13" x14ac:dyDescent="0.25">
      <c r="A28" s="72" t="s">
        <v>177</v>
      </c>
      <c r="B28" s="47"/>
      <c r="C28" s="40"/>
      <c r="D28" s="41"/>
      <c r="E28" s="69" t="s">
        <v>194</v>
      </c>
      <c r="I28" s="74" t="s">
        <v>192</v>
      </c>
      <c r="L28" s="74"/>
      <c r="M28" s="48"/>
    </row>
    <row r="29" spans="1:13" x14ac:dyDescent="0.25">
      <c r="A29" s="162"/>
      <c r="B29" s="163"/>
      <c r="C29" s="163"/>
      <c r="D29" s="41"/>
      <c r="E29" s="164"/>
      <c r="F29" s="164"/>
      <c r="G29" s="164"/>
      <c r="H29" s="164"/>
      <c r="I29" s="66"/>
      <c r="J29" s="45"/>
      <c r="K29" s="45"/>
      <c r="L29" s="67"/>
      <c r="M29" s="120"/>
    </row>
    <row r="30" spans="1:13" x14ac:dyDescent="0.25">
      <c r="A30" s="46"/>
      <c r="B30" s="47"/>
      <c r="C30" s="40"/>
      <c r="D30" s="41"/>
      <c r="L30" s="68"/>
      <c r="M30" s="96"/>
    </row>
    <row r="31" spans="1:13" x14ac:dyDescent="0.25">
      <c r="A31" s="46"/>
      <c r="B31" s="47"/>
      <c r="C31" s="40"/>
      <c r="D31" s="41"/>
      <c r="M31" s="48"/>
    </row>
    <row r="32" spans="1:13" x14ac:dyDescent="0.25">
      <c r="A32" s="49"/>
      <c r="C32" s="40"/>
      <c r="D32" s="41"/>
      <c r="M32" s="48"/>
    </row>
    <row r="33" spans="1:13" x14ac:dyDescent="0.25">
      <c r="A33" s="49"/>
      <c r="C33" s="40"/>
      <c r="D33" s="41"/>
      <c r="M33" s="48"/>
    </row>
    <row r="34" spans="1:13" x14ac:dyDescent="0.25">
      <c r="A34" s="168"/>
      <c r="B34" s="160"/>
      <c r="C34" s="160"/>
      <c r="D34" s="40"/>
      <c r="E34" s="164"/>
      <c r="F34" s="164"/>
      <c r="G34" s="164"/>
      <c r="H34" s="164"/>
      <c r="I34" s="171"/>
      <c r="J34" s="171"/>
      <c r="K34" s="41"/>
      <c r="L34" s="41"/>
      <c r="M34" s="121"/>
    </row>
    <row r="35" spans="1:13" ht="20.5" thickBot="1" x14ac:dyDescent="0.3">
      <c r="A35" s="50" t="s">
        <v>187</v>
      </c>
      <c r="B35" s="51"/>
      <c r="C35" s="51"/>
      <c r="D35" s="51"/>
      <c r="E35" s="52" t="s">
        <v>188</v>
      </c>
      <c r="F35" s="53"/>
      <c r="G35" s="53"/>
      <c r="H35" s="54"/>
      <c r="I35" s="52" t="s">
        <v>193</v>
      </c>
      <c r="J35" s="51"/>
      <c r="K35" s="51"/>
      <c r="L35" s="51"/>
      <c r="M35" s="55"/>
    </row>
    <row r="36" spans="1:13" x14ac:dyDescent="0.25">
      <c r="C36" s="40"/>
      <c r="D36" s="41"/>
    </row>
    <row r="37" spans="1:13" x14ac:dyDescent="0.25">
      <c r="A37" s="56" t="s">
        <v>183</v>
      </c>
      <c r="C37" s="40"/>
      <c r="D37" s="41"/>
    </row>
    <row r="38" spans="1:13" x14ac:dyDescent="0.25">
      <c r="A38" s="56" t="s">
        <v>184</v>
      </c>
      <c r="C38" s="40"/>
      <c r="D38" s="41"/>
    </row>
    <row r="39" spans="1:13" ht="20.5" thickBot="1" x14ac:dyDescent="0.3">
      <c r="A39" s="56"/>
      <c r="C39" s="40"/>
      <c r="D39" s="41"/>
    </row>
    <row r="40" spans="1:13" ht="20.5" thickBot="1" x14ac:dyDescent="0.3">
      <c r="A40" s="20"/>
      <c r="B40" s="30" t="s">
        <v>7</v>
      </c>
      <c r="C40" s="40"/>
      <c r="D40" s="41"/>
    </row>
    <row r="41" spans="1:13" ht="20.5" thickBot="1" x14ac:dyDescent="0.3">
      <c r="C41" s="40"/>
      <c r="D41" s="41"/>
    </row>
    <row r="42" spans="1:13" ht="20.5" thickBot="1" x14ac:dyDescent="0.3">
      <c r="A42" s="20"/>
      <c r="B42" s="30" t="s">
        <v>8</v>
      </c>
      <c r="D42" s="161" t="s">
        <v>181</v>
      </c>
      <c r="E42" s="161"/>
      <c r="F42" s="161"/>
      <c r="G42" s="161"/>
      <c r="H42" s="160"/>
      <c r="I42" s="160"/>
      <c r="J42" s="30" t="s">
        <v>182</v>
      </c>
    </row>
    <row r="43" spans="1:13" x14ac:dyDescent="0.25">
      <c r="C43" s="40"/>
    </row>
    <row r="45" spans="1:13" x14ac:dyDescent="0.25">
      <c r="A45" s="30" t="s">
        <v>176</v>
      </c>
    </row>
    <row r="46" spans="1:13" x14ac:dyDescent="0.25">
      <c r="A46" s="30" t="s">
        <v>190</v>
      </c>
    </row>
    <row r="47" spans="1:13" x14ac:dyDescent="0.25">
      <c r="A47" s="30" t="s">
        <v>191</v>
      </c>
    </row>
    <row r="48" spans="1:13" x14ac:dyDescent="0.4">
      <c r="A48" s="57" t="s">
        <v>220</v>
      </c>
    </row>
    <row r="49" spans="1:9" x14ac:dyDescent="0.25">
      <c r="H49" s="29"/>
    </row>
    <row r="50" spans="1:9" x14ac:dyDescent="0.25">
      <c r="A50" s="58" t="s">
        <v>39</v>
      </c>
      <c r="B50" s="59"/>
      <c r="C50" s="59"/>
      <c r="D50" s="59"/>
      <c r="E50" s="60"/>
      <c r="F50" s="60"/>
      <c r="G50" s="60"/>
      <c r="I50" s="61"/>
    </row>
    <row r="51" spans="1:9" x14ac:dyDescent="0.25">
      <c r="A51" s="62"/>
    </row>
    <row r="52" spans="1:9" x14ac:dyDescent="0.25">
      <c r="A52" s="62" t="s">
        <v>3</v>
      </c>
    </row>
    <row r="53" spans="1:9" x14ac:dyDescent="0.25">
      <c r="A53" s="62" t="s">
        <v>4</v>
      </c>
    </row>
    <row r="54" spans="1:9" x14ac:dyDescent="0.25">
      <c r="A54" s="62" t="s">
        <v>5</v>
      </c>
    </row>
    <row r="55" spans="1:9" x14ac:dyDescent="0.25">
      <c r="A55" s="63"/>
      <c r="B55" s="64"/>
      <c r="C55" s="64"/>
      <c r="D55" s="64"/>
      <c r="E55" s="28"/>
      <c r="F55" s="28"/>
      <c r="G55" s="28"/>
      <c r="H55" s="29"/>
      <c r="I55" s="29"/>
    </row>
    <row r="57" spans="1:9" x14ac:dyDescent="0.25">
      <c r="A57" s="30" t="s">
        <v>223</v>
      </c>
    </row>
  </sheetData>
  <sheetProtection algorithmName="SHA-512" hashValue="YeA64y7a6b6LF61OW7l0b7vZ9YeP0XIcPtZMyhuFFXuHmSVPS+ylET4YuE6K9E8PilIFuHBYNwOV3FTC06VAzw==" saltValue="HTmYikCH4KGymmGdoLMTmw==" spinCount="100000" sheet="1" insertRows="0" sort="0" autoFilter="0"/>
  <mergeCells count="14">
    <mergeCell ref="D42:G42"/>
    <mergeCell ref="H42:I42"/>
    <mergeCell ref="A1:M1"/>
    <mergeCell ref="A2:M2"/>
    <mergeCell ref="I5:J5"/>
    <mergeCell ref="K5:L5"/>
    <mergeCell ref="A26:C26"/>
    <mergeCell ref="E26:H26"/>
    <mergeCell ref="I26:J26"/>
    <mergeCell ref="A29:C29"/>
    <mergeCell ref="E29:H29"/>
    <mergeCell ref="A34:C34"/>
    <mergeCell ref="E34:H34"/>
    <mergeCell ref="I34:J34"/>
  </mergeCells>
  <dataValidations count="7">
    <dataValidation type="list" allowBlank="1" showInputMessage="1" showErrorMessage="1" errorTitle="Wertigkeit" error="Wertigkeit in E-Stufen lt. Liste_x000a_" promptTitle="Wertigkeit" prompt="Wertigkeit" sqref="F7:F22" xr:uid="{00000000-0002-0000-0400-000000000000}">
      <formula1>"E1, E2, E2Ü, E15Ü, E2-E5, E6-E9, E3, E4, E5, E6, E7, E8, E9a, E9b, E10, E11, E12, E13, E13Ü, E14, E15, PKW-Fahrer,"</formula1>
    </dataValidation>
    <dataValidation type="list" allowBlank="1" showInputMessage="1" showErrorMessage="1" errorTitle="Kategorie Hiwi" error="Bitte eine der drei Auswahlmöglichkeiten eingeben" promptTitle="Auswahl Art Hiwi" prompt="Bitte geben Sie aus der Liste die Art der Hilfskraft an; die Kategorien a), b) und c) sind unten inhaltlich aufgeführt_x000a_" sqref="H7:H22" xr:uid="{00000000-0002-0000-0400-000001000000}">
      <mc:AlternateContent xmlns:x12ac="http://schemas.microsoft.com/office/spreadsheetml/2011/1/ac" xmlns:mc="http://schemas.openxmlformats.org/markup-compatibility/2006">
        <mc:Choice Requires="x12ac">
          <x12ac:list>a) Hiwi abg.HB," b) Hiwi FH,BCAb", c) stud. Hilfskraft</x12ac:list>
        </mc:Choice>
        <mc:Fallback>
          <formula1>"a) Hiwi abg.HB, b) Hiwi FH,BCAb, c) stud. Hilfskraft"</formula1>
        </mc:Fallback>
      </mc:AlternateContent>
    </dataValidation>
    <dataValidation type="list" allowBlank="1" showInputMessage="1" showErrorMessage="1" errorTitle="Werteeingabe eingeschränkt" error="Werteeingabe auf Auswahlliste beschränkt" promptTitle="Kategorie" sqref="A7:A22" xr:uid="{00000000-0002-0000-0400-000002000000}">
      <formula1>"Personal, Sachmittel, Literaturmittel, Investitionen"</formula1>
    </dataValidation>
    <dataValidation type="whole" allowBlank="1" showInputMessage="1" showErrorMessage="1" errorTitle="Stufe lt. VwV" error="nur Stufe 1, 2 oder 3 zulässig" promptTitle="Zuordnung Maßnahme Stufe lt. VwV" sqref="B7:B22" xr:uid="{00000000-0002-0000-0400-000003000000}">
      <formula1>1</formula1>
      <formula2>3</formula2>
    </dataValidation>
    <dataValidation type="textLength" allowBlank="1" showInputMessage="1" showErrorMessage="1" errorTitle="VZÄ-Anteil" error="VZÄ-Anteile bitte wie folgt eingeben:_x000a_z.B 1,00 =100% Beschäftigungsumfang; 0,75 =75% Beschäftigungsumfang; 0,50 = 50% Beschäftigungsumfang usw._x000a_" promptTitle="VZÄ-Anteile eingeben" prompt="VZÄ-Anteile bitte wie folgt eingeben:_x000a_z.B 1,00 =100% Beschäftigungsumfang; 0,75 =75% Beschäftigungsumfang; 0,50 = 50% Beschäftigungsumfang usw._x000a_" sqref="E7:E22" xr:uid="{00000000-0002-0000-0400-000004000000}">
      <formula1>1</formula1>
      <formula2>4</formula2>
    </dataValidation>
    <dataValidation type="textLength" operator="lessThanOrEqual" allowBlank="1" showInputMessage="1" showErrorMessage="1" errorTitle="Monate" error="Bitte ganze oder halbe Monate eingeben." promptTitle="Monate" prompt="Bitte ganze oder halbe Monate eintragen; z.B. 4 od. 4,5 Monate_x000a_" sqref="D7:D22" xr:uid="{00000000-0002-0000-0400-000005000000}">
      <formula1>3</formula1>
    </dataValidation>
    <dataValidation type="list" allowBlank="1" sqref="A26" xr:uid="{00000000-0002-0000-0400-000006000000}">
      <formula1>Fachbereiche</formula1>
    </dataValidation>
  </dataValidations>
  <hyperlinks>
    <hyperlink ref="A48" r:id="rId1" display="mailto:studierendenvorschlagsbudget@stura.org" xr:uid="{00000000-0004-0000-0400-000000000000}"/>
  </hyperlinks>
  <pageMargins left="0.7" right="0.7" top="0.75" bottom="0.75" header="0.3" footer="0.3"/>
  <pageSetup paperSize="9" scale="40" orientation="landscape"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Hinweise zur Ausfüllung Antrag</vt:lpstr>
      <vt:lpstr>Einzelantrag</vt:lpstr>
      <vt:lpstr>VwV - Stufen</vt:lpstr>
      <vt:lpstr>Personalrichtsätze</vt:lpstr>
      <vt:lpstr>Musterbefüllung</vt:lpstr>
      <vt:lpstr>Einzelantrag!Druckbereich</vt:lpstr>
      <vt:lpstr>Musterbefüllung!Druckbereich</vt:lpstr>
    </vt:vector>
  </TitlesOfParts>
  <Company>Zentrale Universitätsverwaltung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TestGaudes</dc:creator>
  <cp:lastModifiedBy>Jule R.</cp:lastModifiedBy>
  <cp:lastPrinted>2019-05-14T07:58:13Z</cp:lastPrinted>
  <dcterms:created xsi:type="dcterms:W3CDTF">2007-10-25T13:35:35Z</dcterms:created>
  <dcterms:modified xsi:type="dcterms:W3CDTF">2024-05-13T12:37:23Z</dcterms:modified>
</cp:coreProperties>
</file>